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counting\Desktop\D S W D\Financial Reports 2020\BFARs\"/>
    </mc:Choice>
  </mc:AlternateContent>
  <bookViews>
    <workbookView xWindow="0" yWindow="0" windowWidth="28800" windowHeight="12300"/>
    <workbookView xWindow="0" yWindow="0" windowWidth="28800" windowHeight="12300"/>
  </bookViews>
  <sheets>
    <sheet name="FAR5_Fc01" sheetId="1" r:id="rId1"/>
    <sheet name="FAR5_Fc02" sheetId="4" r:id="rId2"/>
    <sheet name="Sheet1" sheetId="3" r:id="rId3"/>
    <sheet name="FAR5 (2)" sheetId="2" state="hidden" r:id="rId4"/>
  </sheets>
  <definedNames>
    <definedName name="_xlnm._FilterDatabase" localSheetId="3" hidden="1">'FAR5 (2)'!$A$58:$D$67</definedName>
    <definedName name="_xlnm._FilterDatabase" localSheetId="0" hidden="1">FAR5_Fc01!$A$62:$D$73</definedName>
    <definedName name="_xlnm._FilterDatabase" localSheetId="1" hidden="1">FAR5_Fc02!$A$62:$D$73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4" l="1"/>
  <c r="I57" i="4"/>
  <c r="J87" i="4"/>
  <c r="G87" i="4"/>
  <c r="F87" i="4"/>
  <c r="E87" i="4"/>
  <c r="D87" i="4"/>
  <c r="C87" i="4"/>
  <c r="H85" i="4"/>
  <c r="I85" i="4" s="1"/>
  <c r="K85" i="4" s="1"/>
  <c r="H84" i="4"/>
  <c r="I84" i="4" s="1"/>
  <c r="K84" i="4" s="1"/>
  <c r="H83" i="4"/>
  <c r="I83" i="4" s="1"/>
  <c r="K83" i="4" s="1"/>
  <c r="H82" i="4"/>
  <c r="I82" i="4" s="1"/>
  <c r="K82" i="4" s="1"/>
  <c r="H81" i="4"/>
  <c r="I81" i="4" s="1"/>
  <c r="K81" i="4" s="1"/>
  <c r="H80" i="4"/>
  <c r="I80" i="4" s="1"/>
  <c r="K80" i="4" s="1"/>
  <c r="H79" i="4"/>
  <c r="I79" i="4" s="1"/>
  <c r="K79" i="4" s="1"/>
  <c r="H78" i="4"/>
  <c r="I78" i="4" s="1"/>
  <c r="K78" i="4" s="1"/>
  <c r="H77" i="4"/>
  <c r="I77" i="4" s="1"/>
  <c r="K77" i="4" s="1"/>
  <c r="H76" i="4"/>
  <c r="I76" i="4" s="1"/>
  <c r="K76" i="4" s="1"/>
  <c r="H75" i="4"/>
  <c r="I75" i="4" s="1"/>
  <c r="K75" i="4" s="1"/>
  <c r="H74" i="4"/>
  <c r="I74" i="4" s="1"/>
  <c r="K74" i="4" s="1"/>
  <c r="H73" i="4"/>
  <c r="I73" i="4" s="1"/>
  <c r="K73" i="4" s="1"/>
  <c r="H72" i="4"/>
  <c r="I72" i="4" s="1"/>
  <c r="K72" i="4" s="1"/>
  <c r="H71" i="4"/>
  <c r="I71" i="4" s="1"/>
  <c r="K71" i="4" s="1"/>
  <c r="H70" i="4"/>
  <c r="I70" i="4" s="1"/>
  <c r="K70" i="4" s="1"/>
  <c r="H69" i="4"/>
  <c r="I69" i="4" s="1"/>
  <c r="K69" i="4" s="1"/>
  <c r="H68" i="4"/>
  <c r="I68" i="4" s="1"/>
  <c r="K68" i="4" s="1"/>
  <c r="H67" i="4"/>
  <c r="I67" i="4" s="1"/>
  <c r="K67" i="4" s="1"/>
  <c r="H66" i="4"/>
  <c r="I66" i="4" s="1"/>
  <c r="K66" i="4" s="1"/>
  <c r="H65" i="4"/>
  <c r="I65" i="4" s="1"/>
  <c r="K65" i="4" s="1"/>
  <c r="H64" i="4"/>
  <c r="I64" i="4" s="1"/>
  <c r="K64" i="4" s="1"/>
  <c r="H63" i="4"/>
  <c r="I63" i="4" s="1"/>
  <c r="K63" i="4" s="1"/>
  <c r="H62" i="4"/>
  <c r="I62" i="4" s="1"/>
  <c r="K62" i="4" s="1"/>
  <c r="H61" i="4"/>
  <c r="I61" i="4" s="1"/>
  <c r="K61" i="4" s="1"/>
  <c r="H60" i="4"/>
  <c r="I60" i="4" s="1"/>
  <c r="K60" i="4" s="1"/>
  <c r="H59" i="4"/>
  <c r="I59" i="4" s="1"/>
  <c r="K59" i="4" s="1"/>
  <c r="H58" i="4"/>
  <c r="I58" i="4" s="1"/>
  <c r="K58" i="4" s="1"/>
  <c r="H57" i="4"/>
  <c r="K57" i="4" s="1"/>
  <c r="H56" i="4"/>
  <c r="I56" i="4" s="1"/>
  <c r="K56" i="4" s="1"/>
  <c r="H55" i="4"/>
  <c r="I55" i="4" s="1"/>
  <c r="K55" i="4" s="1"/>
  <c r="H54" i="4"/>
  <c r="I54" i="4" s="1"/>
  <c r="K54" i="4" s="1"/>
  <c r="H53" i="4"/>
  <c r="I53" i="4" s="1"/>
  <c r="K53" i="4" s="1"/>
  <c r="H52" i="4"/>
  <c r="I52" i="4" s="1"/>
  <c r="K52" i="4" s="1"/>
  <c r="H51" i="4"/>
  <c r="I51" i="4" s="1"/>
  <c r="K51" i="4" s="1"/>
  <c r="K50" i="4"/>
  <c r="H50" i="4"/>
  <c r="L50" i="4" s="1"/>
  <c r="H49" i="4"/>
  <c r="I49" i="4" s="1"/>
  <c r="K49" i="4" s="1"/>
  <c r="H48" i="4"/>
  <c r="I48" i="4" s="1"/>
  <c r="K48" i="4" s="1"/>
  <c r="H47" i="4"/>
  <c r="I47" i="4" s="1"/>
  <c r="K47" i="4" s="1"/>
  <c r="H46" i="4"/>
  <c r="I46" i="4" s="1"/>
  <c r="K46" i="4" s="1"/>
  <c r="K45" i="4"/>
  <c r="H45" i="4"/>
  <c r="I45" i="4" s="1"/>
  <c r="H44" i="4"/>
  <c r="I44" i="4" s="1"/>
  <c r="K44" i="4" s="1"/>
  <c r="H43" i="4"/>
  <c r="I43" i="4" s="1"/>
  <c r="K43" i="4" s="1"/>
  <c r="H42" i="4"/>
  <c r="I42" i="4" s="1"/>
  <c r="K42" i="4" s="1"/>
  <c r="H41" i="4"/>
  <c r="I41" i="4" s="1"/>
  <c r="K41" i="4" s="1"/>
  <c r="H40" i="4"/>
  <c r="I40" i="4" s="1"/>
  <c r="K40" i="4" s="1"/>
  <c r="H39" i="4"/>
  <c r="I39" i="4" s="1"/>
  <c r="K39" i="4" s="1"/>
  <c r="H38" i="4"/>
  <c r="I38" i="4" s="1"/>
  <c r="K38" i="4" s="1"/>
  <c r="H35" i="4"/>
  <c r="I35" i="4" s="1"/>
  <c r="K35" i="4" s="1"/>
  <c r="H34" i="4"/>
  <c r="I34" i="4" s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J3" i="3"/>
  <c r="C3" i="3"/>
  <c r="E50" i="1"/>
  <c r="I57" i="1"/>
  <c r="L65" i="1"/>
  <c r="K65" i="1"/>
  <c r="I65" i="1"/>
  <c r="H65" i="1"/>
  <c r="M5" i="3"/>
  <c r="M6" i="3"/>
  <c r="M7" i="3"/>
  <c r="M8" i="3"/>
  <c r="M9" i="3"/>
  <c r="M10" i="3"/>
  <c r="M11" i="3"/>
  <c r="M12" i="3"/>
  <c r="M13" i="3"/>
  <c r="M14" i="3"/>
  <c r="M4" i="3"/>
  <c r="H6" i="3"/>
  <c r="L19" i="4" l="1"/>
  <c r="I19" i="4"/>
  <c r="K19" i="4" s="1"/>
  <c r="L20" i="4"/>
  <c r="I20" i="4"/>
  <c r="K20" i="4" s="1"/>
  <c r="L28" i="4"/>
  <c r="I28" i="4"/>
  <c r="K28" i="4" s="1"/>
  <c r="L24" i="4"/>
  <c r="I24" i="4"/>
  <c r="K24" i="4" s="1"/>
  <c r="L17" i="4"/>
  <c r="I17" i="4"/>
  <c r="K17" i="4" s="1"/>
  <c r="L25" i="4"/>
  <c r="I25" i="4"/>
  <c r="K25" i="4" s="1"/>
  <c r="L33" i="4"/>
  <c r="I33" i="4"/>
  <c r="K33" i="4" s="1"/>
  <c r="L23" i="4"/>
  <c r="I23" i="4"/>
  <c r="K23" i="4" s="1"/>
  <c r="L27" i="4"/>
  <c r="I27" i="4"/>
  <c r="K27" i="4" s="1"/>
  <c r="L31" i="4"/>
  <c r="I31" i="4"/>
  <c r="K31" i="4" s="1"/>
  <c r="H87" i="4"/>
  <c r="L16" i="4"/>
  <c r="I16" i="4"/>
  <c r="L32" i="4"/>
  <c r="I32" i="4"/>
  <c r="K32" i="4" s="1"/>
  <c r="L21" i="4"/>
  <c r="I21" i="4"/>
  <c r="K21" i="4" s="1"/>
  <c r="L29" i="4"/>
  <c r="I29" i="4"/>
  <c r="K29" i="4" s="1"/>
  <c r="L18" i="4"/>
  <c r="I18" i="4"/>
  <c r="K18" i="4" s="1"/>
  <c r="L22" i="4"/>
  <c r="I22" i="4"/>
  <c r="K22" i="4" s="1"/>
  <c r="L26" i="4"/>
  <c r="I26" i="4"/>
  <c r="K26" i="4" s="1"/>
  <c r="L30" i="4"/>
  <c r="I30" i="4"/>
  <c r="K30" i="4" s="1"/>
  <c r="L35" i="4"/>
  <c r="L38" i="4"/>
  <c r="L39" i="4"/>
  <c r="L40" i="4"/>
  <c r="L41" i="4"/>
  <c r="L42" i="4"/>
  <c r="L43" i="4"/>
  <c r="L44" i="4"/>
  <c r="L45" i="4"/>
  <c r="L46" i="4"/>
  <c r="L47" i="4"/>
  <c r="L48" i="4"/>
  <c r="L49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K16" i="4" l="1"/>
  <c r="K87" i="4" s="1"/>
  <c r="I87" i="4"/>
  <c r="L87" i="4"/>
  <c r="F3" i="3" l="1"/>
  <c r="F4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" i="3"/>
  <c r="F6" i="3" l="1"/>
  <c r="F5" i="3"/>
  <c r="H34" i="1" l="1"/>
  <c r="H35" i="1" l="1"/>
  <c r="H17" i="1"/>
  <c r="H18" i="1"/>
  <c r="H19" i="1"/>
  <c r="H20" i="1"/>
  <c r="H21" i="1"/>
  <c r="H22" i="1"/>
  <c r="H23" i="1"/>
  <c r="H24" i="1"/>
  <c r="H27" i="1"/>
  <c r="I27" i="1" s="1"/>
  <c r="H29" i="1"/>
  <c r="I29" i="1" s="1"/>
  <c r="H30" i="1"/>
  <c r="I30" i="1" s="1"/>
  <c r="H32" i="1"/>
  <c r="H33" i="1"/>
  <c r="H60" i="1"/>
  <c r="H61" i="1"/>
  <c r="H62" i="1"/>
  <c r="H63" i="1"/>
  <c r="H64" i="1"/>
  <c r="H66" i="1"/>
  <c r="H67" i="1"/>
  <c r="H69" i="1"/>
  <c r="H71" i="1"/>
  <c r="I71" i="1" s="1"/>
  <c r="K71" i="1" s="1"/>
  <c r="H74" i="1"/>
  <c r="I35" i="1"/>
  <c r="I34" i="1"/>
  <c r="L71" i="1"/>
  <c r="H25" i="1" l="1"/>
  <c r="I74" i="1"/>
  <c r="K74" i="1" s="1"/>
  <c r="L74" i="1" l="1"/>
  <c r="H31" i="1" l="1"/>
  <c r="H70" i="1"/>
  <c r="H72" i="1"/>
  <c r="H58" i="1"/>
  <c r="L58" i="1" s="1"/>
  <c r="I31" i="1" l="1"/>
  <c r="K31" i="1" s="1"/>
  <c r="L31" i="1"/>
  <c r="I58" i="1"/>
  <c r="K58" i="1" s="1"/>
  <c r="H68" i="1"/>
  <c r="H73" i="1" l="1"/>
  <c r="H50" i="1"/>
  <c r="K54" i="2" l="1"/>
  <c r="H54" i="2"/>
  <c r="L54" i="2" s="1"/>
  <c r="D66" i="2"/>
  <c r="D54" i="2"/>
  <c r="D55" i="2"/>
  <c r="D33" i="2"/>
  <c r="D25" i="2"/>
  <c r="J80" i="2"/>
  <c r="J83" i="2" s="1"/>
  <c r="G80" i="2"/>
  <c r="F80" i="2"/>
  <c r="E80" i="2"/>
  <c r="C80" i="2"/>
  <c r="H78" i="2"/>
  <c r="I78" i="2" s="1"/>
  <c r="K78" i="2" s="1"/>
  <c r="H77" i="2"/>
  <c r="I77" i="2" s="1"/>
  <c r="K77" i="2" s="1"/>
  <c r="H76" i="2"/>
  <c r="I76" i="2" s="1"/>
  <c r="K76" i="2" s="1"/>
  <c r="H75" i="2"/>
  <c r="I75" i="2" s="1"/>
  <c r="K75" i="2" s="1"/>
  <c r="H74" i="2"/>
  <c r="I74" i="2" s="1"/>
  <c r="K74" i="2" s="1"/>
  <c r="H73" i="2"/>
  <c r="I73" i="2" s="1"/>
  <c r="K73" i="2" s="1"/>
  <c r="H72" i="2"/>
  <c r="I72" i="2" s="1"/>
  <c r="K72" i="2" s="1"/>
  <c r="H71" i="2"/>
  <c r="I71" i="2" s="1"/>
  <c r="K71" i="2" s="1"/>
  <c r="H70" i="2"/>
  <c r="I70" i="2" s="1"/>
  <c r="K70" i="2" s="1"/>
  <c r="H69" i="2"/>
  <c r="I69" i="2" s="1"/>
  <c r="K69" i="2" s="1"/>
  <c r="H68" i="2"/>
  <c r="I68" i="2" s="1"/>
  <c r="K68" i="2" s="1"/>
  <c r="H67" i="2"/>
  <c r="I67" i="2" s="1"/>
  <c r="K67" i="2" s="1"/>
  <c r="H66" i="2"/>
  <c r="I66" i="2" s="1"/>
  <c r="K66" i="2" s="1"/>
  <c r="H65" i="2"/>
  <c r="I65" i="2" s="1"/>
  <c r="K65" i="2" s="1"/>
  <c r="H64" i="2"/>
  <c r="I64" i="2" s="1"/>
  <c r="K64" i="2" s="1"/>
  <c r="H63" i="2"/>
  <c r="I63" i="2" s="1"/>
  <c r="K63" i="2" s="1"/>
  <c r="H62" i="2"/>
  <c r="I62" i="2" s="1"/>
  <c r="K62" i="2" s="1"/>
  <c r="H61" i="2"/>
  <c r="I61" i="2" s="1"/>
  <c r="K61" i="2" s="1"/>
  <c r="H60" i="2"/>
  <c r="I60" i="2" s="1"/>
  <c r="K60" i="2" s="1"/>
  <c r="H59" i="2"/>
  <c r="I59" i="2" s="1"/>
  <c r="K59" i="2" s="1"/>
  <c r="H58" i="2"/>
  <c r="I58" i="2" s="1"/>
  <c r="K58" i="2" s="1"/>
  <c r="H57" i="2"/>
  <c r="I57" i="2" s="1"/>
  <c r="K57" i="2" s="1"/>
  <c r="H56" i="2"/>
  <c r="I56" i="2" s="1"/>
  <c r="K56" i="2" s="1"/>
  <c r="H55" i="2"/>
  <c r="I55" i="2" s="1"/>
  <c r="K55" i="2" s="1"/>
  <c r="D53" i="2"/>
  <c r="H53" i="2" s="1"/>
  <c r="I53" i="2" s="1"/>
  <c r="K53" i="2" s="1"/>
  <c r="H52" i="2"/>
  <c r="D52" i="2"/>
  <c r="H51" i="2"/>
  <c r="L51" i="2" s="1"/>
  <c r="H50" i="2"/>
  <c r="I50" i="2" s="1"/>
  <c r="K50" i="2" s="1"/>
  <c r="L49" i="2"/>
  <c r="H49" i="2"/>
  <c r="I49" i="2" s="1"/>
  <c r="K49" i="2" s="1"/>
  <c r="L48" i="2"/>
  <c r="I48" i="2"/>
  <c r="K48" i="2" s="1"/>
  <c r="H48" i="2"/>
  <c r="H47" i="2"/>
  <c r="L47" i="2" s="1"/>
  <c r="K46" i="2"/>
  <c r="H46" i="2"/>
  <c r="L46" i="2" s="1"/>
  <c r="I45" i="2"/>
  <c r="K45" i="2" s="1"/>
  <c r="H45" i="2"/>
  <c r="L45" i="2" s="1"/>
  <c r="H44" i="2"/>
  <c r="L44" i="2" s="1"/>
  <c r="H43" i="2"/>
  <c r="I43" i="2" s="1"/>
  <c r="K43" i="2" s="1"/>
  <c r="L42" i="2"/>
  <c r="H42" i="2"/>
  <c r="I42" i="2" s="1"/>
  <c r="K42" i="2" s="1"/>
  <c r="L41" i="2"/>
  <c r="I41" i="2"/>
  <c r="K41" i="2" s="1"/>
  <c r="H41" i="2"/>
  <c r="H40" i="2"/>
  <c r="L40" i="2" s="1"/>
  <c r="H39" i="2"/>
  <c r="I39" i="2" s="1"/>
  <c r="K39" i="2" s="1"/>
  <c r="L38" i="2"/>
  <c r="H38" i="2"/>
  <c r="I38" i="2" s="1"/>
  <c r="K38" i="2" s="1"/>
  <c r="L37" i="2"/>
  <c r="I37" i="2"/>
  <c r="K37" i="2" s="1"/>
  <c r="H37" i="2"/>
  <c r="H36" i="2"/>
  <c r="L36" i="2" s="1"/>
  <c r="H35" i="2"/>
  <c r="I35" i="2" s="1"/>
  <c r="K35" i="2" s="1"/>
  <c r="L34" i="2"/>
  <c r="H34" i="2"/>
  <c r="I34" i="2" s="1"/>
  <c r="K34" i="2" s="1"/>
  <c r="K33" i="2"/>
  <c r="H33" i="2"/>
  <c r="L33" i="2" s="1"/>
  <c r="H32" i="2"/>
  <c r="H31" i="2"/>
  <c r="H30" i="2"/>
  <c r="H29" i="2"/>
  <c r="D28" i="2"/>
  <c r="H28" i="2" s="1"/>
  <c r="H27" i="2"/>
  <c r="L27" i="2" s="1"/>
  <c r="D26" i="2"/>
  <c r="D80" i="2" s="1"/>
  <c r="D83" i="2" s="1"/>
  <c r="H25" i="2"/>
  <c r="K25" i="2" s="1"/>
  <c r="H24" i="2"/>
  <c r="I24" i="2" s="1"/>
  <c r="K24" i="2" s="1"/>
  <c r="H23" i="2"/>
  <c r="H22" i="2"/>
  <c r="H21" i="2"/>
  <c r="H20" i="2"/>
  <c r="L20" i="2" s="1"/>
  <c r="H19" i="2"/>
  <c r="L19" i="2" s="1"/>
  <c r="H18" i="2"/>
  <c r="L18" i="2" s="1"/>
  <c r="H17" i="2"/>
  <c r="L17" i="2" s="1"/>
  <c r="H16" i="2"/>
  <c r="I16" i="2" s="1"/>
  <c r="K16" i="2" s="1"/>
  <c r="L35" i="2" l="1"/>
  <c r="L39" i="2"/>
  <c r="L43" i="2"/>
  <c r="L50" i="2"/>
  <c r="I20" i="2"/>
  <c r="K20" i="2" s="1"/>
  <c r="I27" i="2"/>
  <c r="K27" i="2" s="1"/>
  <c r="I36" i="2"/>
  <c r="K36" i="2" s="1"/>
  <c r="I40" i="2"/>
  <c r="K40" i="2" s="1"/>
  <c r="I44" i="2"/>
  <c r="K44" i="2" s="1"/>
  <c r="I47" i="2"/>
  <c r="K47" i="2" s="1"/>
  <c r="I51" i="2"/>
  <c r="K51" i="2" s="1"/>
  <c r="I19" i="2"/>
  <c r="K19" i="2" s="1"/>
  <c r="L28" i="2"/>
  <c r="I28" i="2"/>
  <c r="K28" i="2" s="1"/>
  <c r="L32" i="2"/>
  <c r="I32" i="2"/>
  <c r="K32" i="2" s="1"/>
  <c r="L53" i="2"/>
  <c r="I22" i="2"/>
  <c r="K22" i="2" s="1"/>
  <c r="L22" i="2"/>
  <c r="I18" i="2"/>
  <c r="K18" i="2" s="1"/>
  <c r="I21" i="2"/>
  <c r="K21" i="2" s="1"/>
  <c r="L21" i="2"/>
  <c r="I23" i="2"/>
  <c r="K23" i="2" s="1"/>
  <c r="L23" i="2"/>
  <c r="L29" i="2"/>
  <c r="I29" i="2"/>
  <c r="K29" i="2" s="1"/>
  <c r="L31" i="2"/>
  <c r="I31" i="2"/>
  <c r="K31" i="2" s="1"/>
  <c r="L16" i="2"/>
  <c r="I17" i="2"/>
  <c r="K17" i="2" s="1"/>
  <c r="L30" i="2"/>
  <c r="I30" i="2"/>
  <c r="K30" i="2" s="1"/>
  <c r="L52" i="2"/>
  <c r="I52" i="2"/>
  <c r="K52" i="2" s="1"/>
  <c r="L24" i="2"/>
  <c r="L25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H26" i="2"/>
  <c r="H80" i="2" s="1"/>
  <c r="L26" i="2" l="1"/>
  <c r="I26" i="2"/>
  <c r="K26" i="2" s="1"/>
  <c r="K80" i="2" s="1"/>
  <c r="L80" i="2"/>
  <c r="I80" i="2"/>
  <c r="I83" i="2" s="1"/>
  <c r="H56" i="1" l="1"/>
  <c r="I66" i="1"/>
  <c r="K66" i="1" s="1"/>
  <c r="H28" i="1"/>
  <c r="I28" i="1" s="1"/>
  <c r="H59" i="1"/>
  <c r="I59" i="1" s="1"/>
  <c r="K59" i="1" s="1"/>
  <c r="H57" i="1"/>
  <c r="L17" i="1"/>
  <c r="I18" i="1"/>
  <c r="K18" i="1" s="1"/>
  <c r="I19" i="1"/>
  <c r="K19" i="1" s="1"/>
  <c r="L21" i="1"/>
  <c r="L22" i="1"/>
  <c r="I23" i="1"/>
  <c r="K23" i="1" s="1"/>
  <c r="L25" i="1"/>
  <c r="K27" i="1"/>
  <c r="L29" i="1"/>
  <c r="L30" i="1"/>
  <c r="I32" i="1"/>
  <c r="K32" i="1" s="1"/>
  <c r="L35" i="1"/>
  <c r="H38" i="1"/>
  <c r="L38" i="1" s="1"/>
  <c r="H39" i="1"/>
  <c r="I39" i="1" s="1"/>
  <c r="K39" i="1" s="1"/>
  <c r="H40" i="1"/>
  <c r="H41" i="1"/>
  <c r="L41" i="1" s="1"/>
  <c r="H42" i="1"/>
  <c r="I42" i="1" s="1"/>
  <c r="K42" i="1" s="1"/>
  <c r="H43" i="1"/>
  <c r="I43" i="1" s="1"/>
  <c r="K43" i="1" s="1"/>
  <c r="H44" i="1"/>
  <c r="H45" i="1"/>
  <c r="L45" i="1" s="1"/>
  <c r="H46" i="1"/>
  <c r="L46" i="1" s="1"/>
  <c r="H47" i="1"/>
  <c r="I47" i="1" s="1"/>
  <c r="K47" i="1" s="1"/>
  <c r="H48" i="1"/>
  <c r="H49" i="1"/>
  <c r="L49" i="1" s="1"/>
  <c r="L50" i="1"/>
  <c r="H51" i="1"/>
  <c r="I51" i="1" s="1"/>
  <c r="K51" i="1" s="1"/>
  <c r="H52" i="1"/>
  <c r="L52" i="1" s="1"/>
  <c r="H53" i="1"/>
  <c r="L53" i="1" s="1"/>
  <c r="H54" i="1"/>
  <c r="L54" i="1" s="1"/>
  <c r="H55" i="1"/>
  <c r="I55" i="1" s="1"/>
  <c r="K55" i="1" s="1"/>
  <c r="I60" i="1"/>
  <c r="K60" i="1" s="1"/>
  <c r="L61" i="1"/>
  <c r="L62" i="1"/>
  <c r="L63" i="1"/>
  <c r="I64" i="1"/>
  <c r="K64" i="1" s="1"/>
  <c r="L67" i="1"/>
  <c r="L68" i="1"/>
  <c r="L69" i="1"/>
  <c r="I70" i="1"/>
  <c r="K70" i="1" s="1"/>
  <c r="L72" i="1"/>
  <c r="L73" i="1"/>
  <c r="H75" i="1"/>
  <c r="L75" i="1" s="1"/>
  <c r="H76" i="1"/>
  <c r="I76" i="1" s="1"/>
  <c r="K76" i="1" s="1"/>
  <c r="H77" i="1"/>
  <c r="L77" i="1" s="1"/>
  <c r="H78" i="1"/>
  <c r="L78" i="1" s="1"/>
  <c r="H79" i="1"/>
  <c r="I79" i="1" s="1"/>
  <c r="K79" i="1" s="1"/>
  <c r="H80" i="1"/>
  <c r="I80" i="1" s="1"/>
  <c r="K80" i="1" s="1"/>
  <c r="H81" i="1"/>
  <c r="L81" i="1" s="1"/>
  <c r="H82" i="1"/>
  <c r="L82" i="1" s="1"/>
  <c r="H83" i="1"/>
  <c r="I83" i="1" s="1"/>
  <c r="K83" i="1" s="1"/>
  <c r="H84" i="1"/>
  <c r="I84" i="1" s="1"/>
  <c r="K84" i="1" s="1"/>
  <c r="H85" i="1"/>
  <c r="L85" i="1" s="1"/>
  <c r="H16" i="1"/>
  <c r="L16" i="1" s="1"/>
  <c r="E87" i="1"/>
  <c r="F87" i="1"/>
  <c r="G87" i="1"/>
  <c r="J87" i="1"/>
  <c r="C87" i="1"/>
  <c r="H26" i="1" l="1"/>
  <c r="I26" i="1" s="1"/>
  <c r="K26" i="1" s="1"/>
  <c r="L56" i="1"/>
  <c r="I56" i="1"/>
  <c r="K56" i="1" s="1"/>
  <c r="I46" i="1"/>
  <c r="K46" i="1" s="1"/>
  <c r="K35" i="1"/>
  <c r="D87" i="1"/>
  <c r="I16" i="1"/>
  <c r="K16" i="1" s="1"/>
  <c r="L66" i="1"/>
  <c r="I75" i="1"/>
  <c r="K75" i="1" s="1"/>
  <c r="I38" i="1"/>
  <c r="K38" i="1" s="1"/>
  <c r="L83" i="1"/>
  <c r="L42" i="1"/>
  <c r="I63" i="1"/>
  <c r="K63" i="1" s="1"/>
  <c r="K30" i="1"/>
  <c r="L79" i="1"/>
  <c r="L57" i="1"/>
  <c r="I54" i="1"/>
  <c r="K54" i="1" s="1"/>
  <c r="I22" i="1"/>
  <c r="K22" i="1" s="1"/>
  <c r="L26" i="1"/>
  <c r="L59" i="1"/>
  <c r="I78" i="1"/>
  <c r="K78" i="1" s="1"/>
  <c r="I68" i="1"/>
  <c r="K68" i="1" s="1"/>
  <c r="I25" i="1"/>
  <c r="K25" i="1" s="1"/>
  <c r="I73" i="1"/>
  <c r="K73" i="1" s="1"/>
  <c r="K50" i="1"/>
  <c r="K29" i="1"/>
  <c r="I21" i="1"/>
  <c r="K21" i="1" s="1"/>
  <c r="L18" i="1"/>
  <c r="I17" i="1"/>
  <c r="K17" i="1" s="1"/>
  <c r="I53" i="1"/>
  <c r="K53" i="1" s="1"/>
  <c r="I45" i="1"/>
  <c r="K45" i="1" s="1"/>
  <c r="I69" i="1"/>
  <c r="K69" i="1" s="1"/>
  <c r="I49" i="1"/>
  <c r="K49" i="1" s="1"/>
  <c r="I41" i="1"/>
  <c r="K41" i="1" s="1"/>
  <c r="L48" i="1"/>
  <c r="I48" i="1"/>
  <c r="K48" i="1" s="1"/>
  <c r="L44" i="1"/>
  <c r="I44" i="1"/>
  <c r="K44" i="1" s="1"/>
  <c r="L40" i="1"/>
  <c r="I40" i="1"/>
  <c r="K40" i="1" s="1"/>
  <c r="L33" i="1"/>
  <c r="I33" i="1"/>
  <c r="K33" i="1" s="1"/>
  <c r="L28" i="1"/>
  <c r="K28" i="1"/>
  <c r="L24" i="1"/>
  <c r="I24" i="1"/>
  <c r="K24" i="1" s="1"/>
  <c r="L20" i="1"/>
  <c r="I20" i="1"/>
  <c r="I81" i="1"/>
  <c r="K81" i="1" s="1"/>
  <c r="I61" i="1"/>
  <c r="K61" i="1" s="1"/>
  <c r="H87" i="1"/>
  <c r="I85" i="1"/>
  <c r="K85" i="1" s="1"/>
  <c r="I67" i="1"/>
  <c r="K67" i="1" s="1"/>
  <c r="L84" i="1"/>
  <c r="L76" i="1"/>
  <c r="L64" i="1"/>
  <c r="L55" i="1"/>
  <c r="L47" i="1"/>
  <c r="L39" i="1"/>
  <c r="L27" i="1"/>
  <c r="L19" i="1"/>
  <c r="I72" i="1"/>
  <c r="K72" i="1" s="1"/>
  <c r="I52" i="1"/>
  <c r="K52" i="1" s="1"/>
  <c r="I82" i="1"/>
  <c r="K82" i="1" s="1"/>
  <c r="I77" i="1"/>
  <c r="K77" i="1" s="1"/>
  <c r="I62" i="1"/>
  <c r="K62" i="1" s="1"/>
  <c r="L80" i="1"/>
  <c r="L70" i="1"/>
  <c r="L60" i="1"/>
  <c r="L51" i="1"/>
  <c r="L43" i="1"/>
  <c r="L32" i="1"/>
  <c r="L23" i="1"/>
  <c r="K57" i="1" l="1"/>
  <c r="K20" i="1"/>
  <c r="L87" i="1"/>
  <c r="K87" i="1" l="1"/>
  <c r="I87" i="1"/>
</calcChain>
</file>

<file path=xl/sharedStrings.xml><?xml version="1.0" encoding="utf-8"?>
<sst xmlns="http://schemas.openxmlformats.org/spreadsheetml/2006/main" count="475" uniqueCount="145">
  <si>
    <t>FAR No. 5</t>
  </si>
  <si>
    <t>QUARTERLY REPORT OF REVENUE AND OTHER RECEIPTS</t>
  </si>
  <si>
    <t xml:space="preserve">(In Pesos) </t>
  </si>
  <si>
    <t>Department: Department of Social Welfare and Development (DSWD)</t>
  </si>
  <si>
    <t>Agency: Office of the Secretary</t>
  </si>
  <si>
    <t>Operating Unit: Regional Office - CAR</t>
  </si>
  <si>
    <t>CLASSIFICATION / SOURCES OF REVENUE AND OTHER RECEIPTS</t>
  </si>
  <si>
    <t>UACS CODE</t>
  </si>
  <si>
    <t>ACTUAL REVENUE AND OTHER RECEIPTS COLLECTIONS</t>
  </si>
  <si>
    <t>CUMULATIVE REMITTANCE /DEPOSITS TO DATE</t>
  </si>
  <si>
    <t>VARIANCE</t>
  </si>
  <si>
    <t>REMARKS</t>
  </si>
  <si>
    <t>1st Quarter</t>
  </si>
  <si>
    <t>2nd Quarter</t>
  </si>
  <si>
    <t>3rd Quarter</t>
  </si>
  <si>
    <t>4th Quarter</t>
  </si>
  <si>
    <t>TOTAL</t>
  </si>
  <si>
    <t>Remittance to BTR</t>
  </si>
  <si>
    <t>Deposited with AGDB</t>
  </si>
  <si>
    <t>Total</t>
  </si>
  <si>
    <t>Amount</t>
  </si>
  <si>
    <t>%</t>
  </si>
  <si>
    <t>1</t>
  </si>
  <si>
    <t>2</t>
  </si>
  <si>
    <t>3</t>
  </si>
  <si>
    <t>4</t>
  </si>
  <si>
    <t>5</t>
  </si>
  <si>
    <t>6</t>
  </si>
  <si>
    <t>7</t>
  </si>
  <si>
    <t>8=(4+5+6+7)</t>
  </si>
  <si>
    <t>9</t>
  </si>
  <si>
    <t>10</t>
  </si>
  <si>
    <t>11=(9+10)</t>
  </si>
  <si>
    <t>12=(8-3)</t>
  </si>
  <si>
    <t>13=(12/3)</t>
  </si>
  <si>
    <t>14</t>
  </si>
  <si>
    <t>Petty Cash</t>
  </si>
  <si>
    <t>1010102000</t>
  </si>
  <si>
    <t>Due from Local Government Units</t>
  </si>
  <si>
    <t>1030303000</t>
  </si>
  <si>
    <t>Other Receivables</t>
  </si>
  <si>
    <t>1030599000</t>
  </si>
  <si>
    <t>Advances for Special Disbursing Officer</t>
  </si>
  <si>
    <t>1990103000</t>
  </si>
  <si>
    <t>Advances to Officers and Employees</t>
  </si>
  <si>
    <t>1990104000</t>
  </si>
  <si>
    <t>4020101099</t>
  </si>
  <si>
    <t>Registration Fees</t>
  </si>
  <si>
    <t>4020102000</t>
  </si>
  <si>
    <t>Clearance Fees</t>
  </si>
  <si>
    <t>4020104001</t>
  </si>
  <si>
    <t>Licensing Fees</t>
  </si>
  <si>
    <t>4020106000</t>
  </si>
  <si>
    <t>Affiliation Fees</t>
  </si>
  <si>
    <t>4020202000</t>
  </si>
  <si>
    <t>4060999000</t>
  </si>
  <si>
    <t>Basic Salary - Civilian</t>
  </si>
  <si>
    <t>5010101001</t>
  </si>
  <si>
    <t>Salaries and Wages - Casual/Contractual</t>
  </si>
  <si>
    <t>5010102000</t>
  </si>
  <si>
    <t>Clothing/Uniform Allowance - Civilian</t>
  </si>
  <si>
    <t>5010204001</t>
  </si>
  <si>
    <t>Training Expenses</t>
  </si>
  <si>
    <t>5020201002</t>
  </si>
  <si>
    <t>Other Professional Services</t>
  </si>
  <si>
    <t>5021199000</t>
  </si>
  <si>
    <t>Subsidies - Others</t>
  </si>
  <si>
    <t>5021499000</t>
  </si>
  <si>
    <t>Receivables-Disallowances/Charges</t>
  </si>
  <si>
    <t>Interest Income</t>
  </si>
  <si>
    <t>Organization Code (UACS):</t>
  </si>
  <si>
    <t>A. General Fund (Fund Cluster Code 01)</t>
  </si>
  <si>
    <t>A.1. Revenue Collections</t>
  </si>
  <si>
    <t>Tax</t>
  </si>
  <si>
    <t>Income Tax-Individual</t>
  </si>
  <si>
    <t>Value Added Tax</t>
  </si>
  <si>
    <t>Expanded Value Added Tax</t>
  </si>
  <si>
    <t>Immigration Tax</t>
  </si>
  <si>
    <t>Import Duties</t>
  </si>
  <si>
    <t>Documentary Stamp Tax</t>
  </si>
  <si>
    <t>Non Tax</t>
  </si>
  <si>
    <t>Franchising Fees</t>
  </si>
  <si>
    <t>Passport and Visa Fees</t>
  </si>
  <si>
    <t>Miscellaneous Income (e.g., liquidated damages)</t>
  </si>
  <si>
    <t>A.1.2 Non-Cash Revenue</t>
  </si>
  <si>
    <t>Tax Remittance Advice (TRA)</t>
  </si>
  <si>
    <t>Customs Duties and Taxes (TEF)</t>
  </si>
  <si>
    <t>BTr Documentary Stamp Tax</t>
  </si>
  <si>
    <t>Collections effected through outright deductions from claims</t>
  </si>
  <si>
    <t>Miscellaneous Income (e.q.g liquidated damages)</t>
  </si>
  <si>
    <t>A.2. Non-Revenue Collections/Other Receipts</t>
  </si>
  <si>
    <t>A.2.1 Cash Receipts</t>
  </si>
  <si>
    <t>Others</t>
  </si>
  <si>
    <t>Refund of Cash Advance</t>
  </si>
  <si>
    <t>Refund of Overpayment</t>
  </si>
  <si>
    <t>Disallowances</t>
  </si>
  <si>
    <t>Restitution of loss</t>
  </si>
  <si>
    <t>Others (AWOP)</t>
  </si>
  <si>
    <t>A.2.1 Non Cash Receipts</t>
  </si>
  <si>
    <t>Permit Fees - Others</t>
  </si>
  <si>
    <t>REVENUE TARGET (Annual) per BESF</t>
  </si>
  <si>
    <t>Due from Officers and Employees</t>
  </si>
  <si>
    <t>Due from NGOs/Pos</t>
  </si>
  <si>
    <t>Accumulated Surplus/(Deficit)</t>
  </si>
  <si>
    <t>Fund Cluster: 01</t>
  </si>
  <si>
    <t>Approved by:</t>
  </si>
  <si>
    <t>Recommending Approval by:</t>
  </si>
  <si>
    <t>Certified Correct:</t>
  </si>
  <si>
    <t>WILBOURN B. BACOLONG</t>
  </si>
  <si>
    <t>Accountant III</t>
  </si>
  <si>
    <t>ROSE C. MOLDERO</t>
  </si>
  <si>
    <t>OIC Chief, FMD</t>
  </si>
  <si>
    <t>JANET P. ARMAS</t>
  </si>
  <si>
    <t>Regional Director</t>
  </si>
  <si>
    <t>As of the Quarter Ending June 30, 2019</t>
  </si>
  <si>
    <t>LEO L. QUINTILLA</t>
  </si>
  <si>
    <t>OIC, Regional Director</t>
  </si>
  <si>
    <t>Income from Hotels/Dorminotires and Other like facilities</t>
  </si>
  <si>
    <t>Other gains</t>
  </si>
  <si>
    <t>50299030 00</t>
  </si>
  <si>
    <t>Representation Expenses</t>
  </si>
  <si>
    <t>Travelling Expenses</t>
  </si>
  <si>
    <t>10101020 00</t>
  </si>
  <si>
    <t>10303030 00</t>
  </si>
  <si>
    <t>10305030 00</t>
  </si>
  <si>
    <t>19901030 00</t>
  </si>
  <si>
    <t>50101010 01</t>
  </si>
  <si>
    <t>50101020 00</t>
  </si>
  <si>
    <t>40201010 99</t>
  </si>
  <si>
    <t>40201040 01</t>
  </si>
  <si>
    <t>40201060 00</t>
  </si>
  <si>
    <t>40202130 00</t>
  </si>
  <si>
    <t>50202010 00</t>
  </si>
  <si>
    <t>50214990 00</t>
  </si>
  <si>
    <t>30101010 00</t>
  </si>
  <si>
    <t>50211990 00</t>
  </si>
  <si>
    <t>40201020 00</t>
  </si>
  <si>
    <t>10305990 00</t>
  </si>
  <si>
    <t>40202210 03</t>
  </si>
  <si>
    <t>10305020 00</t>
  </si>
  <si>
    <t>40609990 00</t>
  </si>
  <si>
    <t>10404010 00</t>
  </si>
  <si>
    <t>Office Supplies Inventory</t>
  </si>
  <si>
    <t>As of the Quarter Ending June 30, 2020</t>
  </si>
  <si>
    <t>Fund Cluster: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</si>
</sst>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43" fontId="0" fillId="0" borderId="0" xfId="1" applyFont="1" applyFill="1"/>
    <xf numFmtId="0" fontId="2" fillId="0" borderId="0" xfId="0" applyFont="1" applyFill="1"/>
    <xf numFmtId="0" fontId="0" fillId="0" borderId="0" xfId="0" applyFill="1" applyAlignment="1">
      <alignment horizontal="right"/>
    </xf>
    <xf numFmtId="43" fontId="0" fillId="0" borderId="0" xfId="1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left" indent="3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0" fillId="0" borderId="0" xfId="0" applyFill="1" applyAlignment="1">
      <alignment horizontal="left" indent="5"/>
    </xf>
    <xf numFmtId="0" fontId="0" fillId="0" borderId="0" xfId="0" applyFill="1" applyAlignment="1">
      <alignment horizontal="left" indent="6"/>
    </xf>
    <xf numFmtId="0" fontId="0" fillId="0" borderId="0" xfId="0" applyFont="1" applyFill="1" applyAlignment="1">
      <alignment horizontal="left" indent="6"/>
    </xf>
    <xf numFmtId="0" fontId="3" fillId="0" borderId="0" xfId="0" applyFont="1" applyFill="1" applyAlignment="1">
      <alignment horizontal="left" indent="4"/>
    </xf>
    <xf numFmtId="0" fontId="0" fillId="0" borderId="0" xfId="0" applyFill="1" applyAlignment="1">
      <alignment horizontal="center"/>
    </xf>
    <xf numFmtId="43" fontId="0" fillId="0" borderId="0" xfId="1" applyFont="1" applyFill="1" applyAlignment="1">
      <alignment horizontal="center"/>
    </xf>
    <xf numFmtId="0" fontId="2" fillId="0" borderId="0" xfId="0" applyFont="1" applyFill="1" applyAlignment="1">
      <alignment horizontal="left" indent="5"/>
    </xf>
    <xf numFmtId="0" fontId="2" fillId="0" borderId="0" xfId="0" applyFont="1" applyFill="1" applyAlignment="1">
      <alignment horizontal="left" indent="6"/>
    </xf>
    <xf numFmtId="0" fontId="0" fillId="0" borderId="0" xfId="1" applyNumberFormat="1" applyFont="1" applyFill="1" applyAlignment="1">
      <alignment horizontal="right"/>
    </xf>
    <xf numFmtId="0" fontId="0" fillId="0" borderId="0" xfId="0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43" fontId="3" fillId="0" borderId="0" xfId="1" applyFont="1" applyFill="1" applyAlignment="1">
      <alignment horizontal="center" vertical="center"/>
    </xf>
    <xf numFmtId="43" fontId="3" fillId="0" borderId="0" xfId="1" applyFont="1" applyFill="1" applyAlignment="1">
      <alignment horizontal="center" vertical="center" wrapText="1"/>
    </xf>
    <xf numFmtId="43" fontId="3" fillId="0" borderId="1" xfId="1" applyFont="1" applyFill="1" applyBorder="1"/>
    <xf numFmtId="0" fontId="3" fillId="0" borderId="1" xfId="0" applyFont="1" applyFill="1" applyBorder="1"/>
    <xf numFmtId="43" fontId="0" fillId="0" borderId="2" xfId="1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1" fillId="0" borderId="0" xfId="0" applyFont="1" applyFill="1" applyAlignment="1">
      <alignment horizontal="left" indent="3"/>
    </xf>
    <xf numFmtId="43" fontId="1" fillId="0" borderId="0" xfId="1" applyFont="1" applyFill="1"/>
    <xf numFmtId="43" fontId="3" fillId="0" borderId="0" xfId="1" applyFont="1" applyFill="1"/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indent="6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3" fontId="0" fillId="0" borderId="0" xfId="1" applyFont="1"/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43" fontId="4" fillId="0" borderId="0" xfId="1" applyFont="1"/>
    <xf numFmtId="0" fontId="0" fillId="2" borderId="0" xfId="0" applyFill="1"/>
    <xf numFmtId="43" fontId="0" fillId="2" borderId="0" xfId="1" applyFont="1" applyFill="1"/>
    <xf numFmtId="0" fontId="4" fillId="0" borderId="0" xfId="0" applyFont="1"/>
    <xf numFmtId="0" fontId="1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6</xdr:row>
      <xdr:rowOff>142875</xdr:rowOff>
    </xdr:from>
    <xdr:to>
      <xdr:col>4</xdr:col>
      <xdr:colOff>371475</xdr:colOff>
      <xdr:row>11</xdr:row>
      <xdr:rowOff>180975</xdr:rowOff>
    </xdr:to>
    <xdr:sp macro="" textlink="">
      <xdr:nvSpPr>
        <xdr:cNvPr id="2" name="TextBox 1"/>
        <xdr:cNvSpPr txBox="1"/>
      </xdr:nvSpPr>
      <xdr:spPr>
        <a:xfrm>
          <a:off x="5610225" y="1114425"/>
          <a:ext cx="2247900" cy="84772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NOTE:</a:t>
          </a:r>
        </a:p>
        <a:p>
          <a:r>
            <a:rPr lang="en-US" sz="1100" b="1"/>
            <a:t>NO TRANSACTION FOR 1ST AND 2ND QUARTER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Normal="100" workbookViewId="0">
      <pane ySplit="13" topLeftCell="A14" activePane="bottomLeft" state="frozen"/>
      <selection pane="bottomLeft" activeCell="B33" sqref="B33"/>
    </sheetView>
    <sheetView tabSelected="1" workbookViewId="1">
      <pane ySplit="13" topLeftCell="A32" activePane="bottomLeft" state="frozen"/>
      <selection pane="bottomLeft" activeCell="K77" sqref="K77"/>
    </sheetView>
  </sheetViews>
  <sheetFormatPr defaultRowHeight="12.75" x14ac:dyDescent="0.2"/>
  <cols>
    <col min="1" max="1" width="74.85546875" style="1" customWidth="1"/>
    <col min="2" max="2" width="12.140625" style="1" customWidth="1"/>
    <col min="3" max="3" width="10.7109375" style="1" customWidth="1"/>
    <col min="4" max="4" width="14.5703125" style="2" customWidth="1"/>
    <col min="5" max="6" width="13.5703125" style="2" customWidth="1"/>
    <col min="7" max="7" width="13.85546875" style="2" customWidth="1"/>
    <col min="8" max="8" width="14.42578125" style="2" customWidth="1"/>
    <col min="9" max="9" width="17.7109375" style="2" customWidth="1"/>
    <col min="10" max="10" width="16.28515625" style="2" customWidth="1"/>
    <col min="11" max="11" width="14" style="2" customWidth="1"/>
    <col min="12" max="12" width="14.28515625" style="2" customWidth="1"/>
    <col min="13" max="13" width="9.42578125" style="1" customWidth="1"/>
    <col min="14" max="14" width="11" style="1" customWidth="1"/>
    <col min="15" max="16384" width="9.140625" style="1"/>
  </cols>
  <sheetData>
    <row r="1" spans="1:14" x14ac:dyDescent="0.2">
      <c r="A1" s="57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x14ac:dyDescent="0.2">
      <c r="A2" s="58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x14ac:dyDescent="0.2">
      <c r="A3" s="59" t="s">
        <v>143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x14ac:dyDescent="0.2">
      <c r="A4" s="58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x14ac:dyDescent="0.2">
      <c r="A5" s="55" t="s">
        <v>3</v>
      </c>
      <c r="B5" s="55"/>
      <c r="C5" s="55"/>
      <c r="D5" s="55"/>
      <c r="E5" s="55"/>
      <c r="F5" s="55"/>
      <c r="G5" s="55"/>
    </row>
    <row r="6" spans="1:14" x14ac:dyDescent="0.2">
      <c r="A6" s="55" t="s">
        <v>4</v>
      </c>
      <c r="B6" s="55"/>
      <c r="C6" s="55"/>
      <c r="D6" s="55"/>
      <c r="E6" s="55"/>
      <c r="F6" s="55"/>
      <c r="G6" s="55"/>
      <c r="H6" s="1"/>
      <c r="I6" s="1"/>
      <c r="J6" s="1"/>
      <c r="K6" s="1"/>
      <c r="L6" s="1"/>
    </row>
    <row r="7" spans="1:14" x14ac:dyDescent="0.2">
      <c r="A7" s="55" t="s">
        <v>5</v>
      </c>
      <c r="B7" s="55"/>
      <c r="C7" s="55"/>
      <c r="D7" s="55"/>
      <c r="E7" s="55"/>
      <c r="F7" s="55"/>
      <c r="G7" s="55"/>
      <c r="H7" s="1"/>
      <c r="I7" s="1"/>
      <c r="J7" s="1"/>
      <c r="K7" s="1"/>
      <c r="L7" s="1"/>
    </row>
    <row r="8" spans="1:14" x14ac:dyDescent="0.2">
      <c r="A8" s="3" t="s">
        <v>70</v>
      </c>
      <c r="D8" s="1"/>
      <c r="E8" s="1"/>
      <c r="F8" s="1"/>
      <c r="G8" s="1"/>
      <c r="H8" s="1"/>
      <c r="I8" s="1"/>
      <c r="J8" s="1"/>
      <c r="K8" s="1"/>
      <c r="L8" s="1"/>
    </row>
    <row r="9" spans="1:14" x14ac:dyDescent="0.2">
      <c r="A9" s="3" t="s">
        <v>104</v>
      </c>
      <c r="D9" s="1"/>
      <c r="E9" s="1"/>
      <c r="F9" s="1"/>
      <c r="G9" s="1"/>
      <c r="H9" s="1"/>
      <c r="I9" s="1"/>
      <c r="J9" s="1"/>
      <c r="K9" s="1"/>
      <c r="L9" s="1"/>
    </row>
    <row r="10" spans="1:14" x14ac:dyDescent="0.2">
      <c r="A10" s="55"/>
      <c r="B10" s="55"/>
      <c r="C10" s="55"/>
      <c r="D10" s="55"/>
      <c r="E10" s="55"/>
      <c r="F10" s="55"/>
      <c r="G10" s="55"/>
      <c r="H10" s="22"/>
      <c r="I10" s="22"/>
      <c r="J10" s="22"/>
      <c r="K10" s="22"/>
      <c r="L10" s="22"/>
      <c r="M10" s="22"/>
      <c r="N10" s="22"/>
    </row>
    <row r="11" spans="1:14" s="25" customFormat="1" x14ac:dyDescent="0.2">
      <c r="A11" s="54" t="s">
        <v>6</v>
      </c>
      <c r="B11" s="54" t="s">
        <v>7</v>
      </c>
      <c r="C11" s="56" t="s">
        <v>100</v>
      </c>
      <c r="D11" s="53" t="s">
        <v>8</v>
      </c>
      <c r="E11" s="53"/>
      <c r="F11" s="53"/>
      <c r="G11" s="53"/>
      <c r="H11" s="53"/>
      <c r="I11" s="53" t="s">
        <v>9</v>
      </c>
      <c r="J11" s="53"/>
      <c r="K11" s="53"/>
      <c r="L11" s="54" t="s">
        <v>10</v>
      </c>
      <c r="M11" s="54"/>
      <c r="N11" s="54" t="s">
        <v>11</v>
      </c>
    </row>
    <row r="12" spans="1:14" s="25" customFormat="1" ht="25.5" x14ac:dyDescent="0.2">
      <c r="A12" s="54"/>
      <c r="B12" s="54"/>
      <c r="C12" s="56"/>
      <c r="D12" s="26" t="s">
        <v>12</v>
      </c>
      <c r="E12" s="26" t="s">
        <v>13</v>
      </c>
      <c r="F12" s="26" t="s">
        <v>14</v>
      </c>
      <c r="G12" s="26" t="s">
        <v>15</v>
      </c>
      <c r="H12" s="26" t="s">
        <v>16</v>
      </c>
      <c r="I12" s="27" t="s">
        <v>17</v>
      </c>
      <c r="J12" s="27" t="s">
        <v>18</v>
      </c>
      <c r="K12" s="26" t="s">
        <v>19</v>
      </c>
      <c r="L12" s="26" t="s">
        <v>20</v>
      </c>
      <c r="M12" s="23" t="s">
        <v>21</v>
      </c>
      <c r="N12" s="54"/>
    </row>
    <row r="13" spans="1:14" s="17" customFormat="1" x14ac:dyDescent="0.2">
      <c r="A13" s="17" t="s">
        <v>22</v>
      </c>
      <c r="B13" s="17" t="s">
        <v>23</v>
      </c>
      <c r="C13" s="17" t="s">
        <v>24</v>
      </c>
      <c r="D13" s="18" t="s">
        <v>25</v>
      </c>
      <c r="E13" s="18" t="s">
        <v>26</v>
      </c>
      <c r="F13" s="18" t="s">
        <v>27</v>
      </c>
      <c r="G13" s="18" t="s">
        <v>28</v>
      </c>
      <c r="H13" s="18" t="s">
        <v>29</v>
      </c>
      <c r="I13" s="18" t="s">
        <v>30</v>
      </c>
      <c r="J13" s="18" t="s">
        <v>31</v>
      </c>
      <c r="K13" s="18" t="s">
        <v>32</v>
      </c>
      <c r="L13" s="18" t="s">
        <v>33</v>
      </c>
      <c r="M13" s="17" t="s">
        <v>34</v>
      </c>
      <c r="N13" s="17" t="s">
        <v>35</v>
      </c>
    </row>
    <row r="14" spans="1:14" x14ac:dyDescent="0.2">
      <c r="A14" s="3" t="s">
        <v>71</v>
      </c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4"/>
      <c r="N14" s="4"/>
    </row>
    <row r="15" spans="1:14" x14ac:dyDescent="0.2">
      <c r="A15" s="3" t="s">
        <v>72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</row>
    <row r="16" spans="1:14" x14ac:dyDescent="0.2">
      <c r="A16" s="6" t="s">
        <v>73</v>
      </c>
      <c r="B16" s="4"/>
      <c r="C16" s="5"/>
      <c r="D16" s="5"/>
      <c r="E16" s="5"/>
      <c r="F16" s="5"/>
      <c r="G16" s="5"/>
      <c r="H16" s="5">
        <f>+D16+E16+F16+G16</f>
        <v>0</v>
      </c>
      <c r="I16" s="5">
        <f>+H16</f>
        <v>0</v>
      </c>
      <c r="J16" s="5"/>
      <c r="K16" s="5">
        <f>+I16+J16</f>
        <v>0</v>
      </c>
      <c r="L16" s="5">
        <f>+H16-C16</f>
        <v>0</v>
      </c>
      <c r="M16" s="21"/>
      <c r="N16" s="4"/>
    </row>
    <row r="17" spans="1:14" x14ac:dyDescent="0.2">
      <c r="A17" s="7" t="s">
        <v>74</v>
      </c>
      <c r="B17" s="4">
        <v>4010101001</v>
      </c>
      <c r="C17" s="5"/>
      <c r="D17" s="5"/>
      <c r="E17" s="5"/>
      <c r="F17" s="5"/>
      <c r="G17" s="5"/>
      <c r="H17" s="5">
        <f t="shared" ref="H17:H34" si="0">+D17+E17+F17+G17</f>
        <v>0</v>
      </c>
      <c r="I17" s="5">
        <f t="shared" ref="I17:I85" si="1">+H17</f>
        <v>0</v>
      </c>
      <c r="J17" s="5"/>
      <c r="K17" s="5">
        <f t="shared" ref="K17:K85" si="2">+I17+J17</f>
        <v>0</v>
      </c>
      <c r="L17" s="5">
        <f t="shared" ref="L17:L85" si="3">+H17-C17</f>
        <v>0</v>
      </c>
      <c r="M17" s="5"/>
      <c r="N17" s="4"/>
    </row>
    <row r="18" spans="1:14" x14ac:dyDescent="0.2">
      <c r="A18" s="7" t="s">
        <v>75</v>
      </c>
      <c r="B18" s="4">
        <v>4010303001</v>
      </c>
      <c r="C18" s="5"/>
      <c r="D18" s="5"/>
      <c r="E18" s="5"/>
      <c r="F18" s="5"/>
      <c r="G18" s="5"/>
      <c r="H18" s="5">
        <f t="shared" si="0"/>
        <v>0</v>
      </c>
      <c r="I18" s="5">
        <f t="shared" si="1"/>
        <v>0</v>
      </c>
      <c r="J18" s="5"/>
      <c r="K18" s="5">
        <f t="shared" si="2"/>
        <v>0</v>
      </c>
      <c r="L18" s="5">
        <f t="shared" si="3"/>
        <v>0</v>
      </c>
      <c r="M18" s="5"/>
      <c r="N18" s="4"/>
    </row>
    <row r="19" spans="1:14" x14ac:dyDescent="0.2">
      <c r="A19" s="7" t="s">
        <v>76</v>
      </c>
      <c r="B19" s="4">
        <v>4010303002</v>
      </c>
      <c r="C19" s="5"/>
      <c r="D19" s="5"/>
      <c r="E19" s="5"/>
      <c r="F19" s="5"/>
      <c r="G19" s="5"/>
      <c r="H19" s="5">
        <f t="shared" si="0"/>
        <v>0</v>
      </c>
      <c r="I19" s="5">
        <f t="shared" si="1"/>
        <v>0</v>
      </c>
      <c r="J19" s="5"/>
      <c r="K19" s="5">
        <f t="shared" si="2"/>
        <v>0</v>
      </c>
      <c r="L19" s="5">
        <f t="shared" si="3"/>
        <v>0</v>
      </c>
      <c r="M19" s="5"/>
      <c r="N19" s="4"/>
    </row>
    <row r="20" spans="1:14" hidden="1" x14ac:dyDescent="0.2">
      <c r="A20" s="7" t="s">
        <v>77</v>
      </c>
      <c r="B20" s="4">
        <v>4010104000</v>
      </c>
      <c r="C20" s="5"/>
      <c r="D20" s="5"/>
      <c r="E20" s="5"/>
      <c r="F20" s="5"/>
      <c r="G20" s="5"/>
      <c r="H20" s="5">
        <f t="shared" si="0"/>
        <v>0</v>
      </c>
      <c r="I20" s="5">
        <f t="shared" si="1"/>
        <v>0</v>
      </c>
      <c r="J20" s="5"/>
      <c r="K20" s="5">
        <f t="shared" si="2"/>
        <v>0</v>
      </c>
      <c r="L20" s="5">
        <f t="shared" si="3"/>
        <v>0</v>
      </c>
      <c r="M20" s="5"/>
      <c r="N20" s="4"/>
    </row>
    <row r="21" spans="1:14" hidden="1" x14ac:dyDescent="0.2">
      <c r="A21" s="7" t="s">
        <v>78</v>
      </c>
      <c r="B21" s="4"/>
      <c r="C21" s="5"/>
      <c r="D21" s="5"/>
      <c r="E21" s="5"/>
      <c r="F21" s="5"/>
      <c r="G21" s="5"/>
      <c r="H21" s="5">
        <f t="shared" si="0"/>
        <v>0</v>
      </c>
      <c r="I21" s="5">
        <f t="shared" si="1"/>
        <v>0</v>
      </c>
      <c r="J21" s="5"/>
      <c r="K21" s="5">
        <f t="shared" si="2"/>
        <v>0</v>
      </c>
      <c r="L21" s="5">
        <f t="shared" si="3"/>
        <v>0</v>
      </c>
      <c r="M21" s="5"/>
      <c r="N21" s="4"/>
    </row>
    <row r="22" spans="1:14" hidden="1" x14ac:dyDescent="0.2">
      <c r="A22" s="7" t="s">
        <v>79</v>
      </c>
      <c r="B22" s="4"/>
      <c r="C22" s="5"/>
      <c r="D22" s="5"/>
      <c r="E22" s="5"/>
      <c r="F22" s="5"/>
      <c r="G22" s="5"/>
      <c r="H22" s="5">
        <f t="shared" si="0"/>
        <v>0</v>
      </c>
      <c r="I22" s="5">
        <f t="shared" si="1"/>
        <v>0</v>
      </c>
      <c r="J22" s="5"/>
      <c r="K22" s="5">
        <f t="shared" si="2"/>
        <v>0</v>
      </c>
      <c r="L22" s="5">
        <f t="shared" si="3"/>
        <v>0</v>
      </c>
      <c r="M22" s="5"/>
      <c r="N22" s="4"/>
    </row>
    <row r="23" spans="1:14" x14ac:dyDescent="0.2">
      <c r="A23" s="3"/>
      <c r="B23" s="4"/>
      <c r="C23" s="5"/>
      <c r="D23" s="5"/>
      <c r="E23" s="5"/>
      <c r="F23" s="5"/>
      <c r="G23" s="5"/>
      <c r="H23" s="5">
        <f t="shared" si="0"/>
        <v>0</v>
      </c>
      <c r="I23" s="5">
        <f t="shared" si="1"/>
        <v>0</v>
      </c>
      <c r="J23" s="5"/>
      <c r="K23" s="5">
        <f t="shared" si="2"/>
        <v>0</v>
      </c>
      <c r="L23" s="5">
        <f t="shared" si="3"/>
        <v>0</v>
      </c>
      <c r="M23" s="5"/>
      <c r="N23" s="4"/>
    </row>
    <row r="24" spans="1:14" x14ac:dyDescent="0.2">
      <c r="A24" s="6" t="s">
        <v>80</v>
      </c>
      <c r="B24" s="4"/>
      <c r="C24" s="5"/>
      <c r="D24" s="5"/>
      <c r="E24" s="5"/>
      <c r="F24" s="5"/>
      <c r="G24" s="5"/>
      <c r="H24" s="5">
        <f t="shared" si="0"/>
        <v>0</v>
      </c>
      <c r="I24" s="5">
        <f t="shared" si="1"/>
        <v>0</v>
      </c>
      <c r="J24" s="5"/>
      <c r="K24" s="5">
        <f t="shared" si="2"/>
        <v>0</v>
      </c>
      <c r="L24" s="5">
        <f t="shared" si="3"/>
        <v>0</v>
      </c>
      <c r="M24" s="5"/>
      <c r="N24" s="4"/>
    </row>
    <row r="25" spans="1:14" x14ac:dyDescent="0.2">
      <c r="A25" s="7" t="s">
        <v>69</v>
      </c>
      <c r="B25" s="8">
        <v>4020221003</v>
      </c>
      <c r="C25" s="5"/>
      <c r="D25" s="5">
        <v>156</v>
      </c>
      <c r="E25" s="5"/>
      <c r="F25" s="5"/>
      <c r="G25" s="5"/>
      <c r="H25" s="5">
        <f t="shared" si="0"/>
        <v>156</v>
      </c>
      <c r="I25" s="5">
        <f t="shared" si="1"/>
        <v>156</v>
      </c>
      <c r="J25" s="5"/>
      <c r="K25" s="5">
        <f t="shared" si="2"/>
        <v>156</v>
      </c>
      <c r="L25" s="5">
        <f t="shared" si="3"/>
        <v>156</v>
      </c>
      <c r="M25" s="5"/>
      <c r="N25" s="4"/>
    </row>
    <row r="26" spans="1:14" x14ac:dyDescent="0.2">
      <c r="A26" s="7" t="s">
        <v>99</v>
      </c>
      <c r="B26" s="4" t="s">
        <v>46</v>
      </c>
      <c r="C26" s="5"/>
      <c r="D26" s="5">
        <v>2500</v>
      </c>
      <c r="E26" s="5"/>
      <c r="F26" s="5"/>
      <c r="G26" s="5"/>
      <c r="H26" s="5">
        <f t="shared" si="0"/>
        <v>2500</v>
      </c>
      <c r="I26" s="5">
        <f t="shared" si="1"/>
        <v>2500</v>
      </c>
      <c r="J26" s="5"/>
      <c r="K26" s="5">
        <f t="shared" si="2"/>
        <v>2500</v>
      </c>
      <c r="L26" s="5">
        <f t="shared" si="3"/>
        <v>2500</v>
      </c>
      <c r="M26" s="5"/>
      <c r="N26" s="4"/>
    </row>
    <row r="27" spans="1:14" x14ac:dyDescent="0.2">
      <c r="A27" s="7" t="s">
        <v>47</v>
      </c>
      <c r="B27" s="4" t="s">
        <v>48</v>
      </c>
      <c r="C27" s="5"/>
      <c r="D27" s="5">
        <v>1000</v>
      </c>
      <c r="E27" s="5"/>
      <c r="F27" s="5"/>
      <c r="G27" s="5"/>
      <c r="H27" s="5">
        <f t="shared" si="0"/>
        <v>1000</v>
      </c>
      <c r="I27" s="5">
        <f t="shared" si="1"/>
        <v>1000</v>
      </c>
      <c r="J27" s="5"/>
      <c r="K27" s="5">
        <f t="shared" si="2"/>
        <v>1000</v>
      </c>
      <c r="L27" s="5">
        <f t="shared" si="3"/>
        <v>1000</v>
      </c>
      <c r="M27" s="5"/>
      <c r="N27" s="4"/>
    </row>
    <row r="28" spans="1:14" x14ac:dyDescent="0.2">
      <c r="A28" s="9" t="s">
        <v>49</v>
      </c>
      <c r="B28" s="4" t="s">
        <v>50</v>
      </c>
      <c r="C28" s="5"/>
      <c r="D28" s="5">
        <v>53700</v>
      </c>
      <c r="E28" s="5">
        <v>2400</v>
      </c>
      <c r="F28" s="5"/>
      <c r="G28" s="5"/>
      <c r="H28" s="5">
        <f t="shared" si="0"/>
        <v>56100</v>
      </c>
      <c r="I28" s="5">
        <f t="shared" si="1"/>
        <v>56100</v>
      </c>
      <c r="J28" s="5"/>
      <c r="K28" s="5">
        <f t="shared" si="2"/>
        <v>56100</v>
      </c>
      <c r="L28" s="5">
        <f t="shared" si="3"/>
        <v>56100</v>
      </c>
      <c r="M28" s="5"/>
      <c r="N28" s="4"/>
    </row>
    <row r="29" spans="1:14" x14ac:dyDescent="0.2">
      <c r="A29" s="9" t="s">
        <v>51</v>
      </c>
      <c r="B29" s="4" t="s">
        <v>52</v>
      </c>
      <c r="C29" s="5"/>
      <c r="D29" s="5">
        <v>3000</v>
      </c>
      <c r="E29" s="5">
        <v>2000</v>
      </c>
      <c r="F29" s="5"/>
      <c r="G29" s="5"/>
      <c r="H29" s="5">
        <f t="shared" si="0"/>
        <v>5000</v>
      </c>
      <c r="I29" s="5">
        <f t="shared" si="1"/>
        <v>5000</v>
      </c>
      <c r="J29" s="5"/>
      <c r="K29" s="5">
        <f t="shared" si="2"/>
        <v>5000</v>
      </c>
      <c r="L29" s="5">
        <f t="shared" si="3"/>
        <v>5000</v>
      </c>
      <c r="M29" s="5"/>
      <c r="N29" s="4"/>
    </row>
    <row r="30" spans="1:14" x14ac:dyDescent="0.2">
      <c r="A30" s="9" t="s">
        <v>53</v>
      </c>
      <c r="B30" s="4" t="s">
        <v>54</v>
      </c>
      <c r="C30" s="5"/>
      <c r="D30" s="5"/>
      <c r="E30" s="5"/>
      <c r="F30" s="5"/>
      <c r="G30" s="5"/>
      <c r="H30" s="5">
        <f t="shared" si="0"/>
        <v>0</v>
      </c>
      <c r="I30" s="5">
        <f t="shared" si="1"/>
        <v>0</v>
      </c>
      <c r="J30" s="5"/>
      <c r="K30" s="5">
        <f t="shared" si="2"/>
        <v>0</v>
      </c>
      <c r="L30" s="5">
        <f t="shared" si="3"/>
        <v>0</v>
      </c>
      <c r="M30" s="5"/>
      <c r="N30" s="4"/>
    </row>
    <row r="31" spans="1:14" s="40" customFormat="1" x14ac:dyDescent="0.2">
      <c r="A31" s="9" t="s">
        <v>117</v>
      </c>
      <c r="B31" s="41">
        <v>4020213000</v>
      </c>
      <c r="C31" s="5"/>
      <c r="D31" s="5">
        <v>26390</v>
      </c>
      <c r="E31" s="5"/>
      <c r="F31" s="5"/>
      <c r="G31" s="5"/>
      <c r="H31" s="5">
        <f t="shared" si="0"/>
        <v>26390</v>
      </c>
      <c r="I31" s="5">
        <f t="shared" si="1"/>
        <v>26390</v>
      </c>
      <c r="J31" s="5"/>
      <c r="K31" s="5">
        <f t="shared" si="2"/>
        <v>26390</v>
      </c>
      <c r="L31" s="5">
        <f t="shared" si="3"/>
        <v>26390</v>
      </c>
      <c r="M31" s="5"/>
      <c r="N31" s="41"/>
    </row>
    <row r="32" spans="1:14" x14ac:dyDescent="0.2">
      <c r="A32" s="7" t="s">
        <v>81</v>
      </c>
      <c r="B32" s="4"/>
      <c r="C32" s="5"/>
      <c r="D32" s="5"/>
      <c r="E32" s="5"/>
      <c r="F32" s="5"/>
      <c r="G32" s="5"/>
      <c r="H32" s="5">
        <f t="shared" si="0"/>
        <v>0</v>
      </c>
      <c r="I32" s="5">
        <f t="shared" si="1"/>
        <v>0</v>
      </c>
      <c r="J32" s="5"/>
      <c r="K32" s="5">
        <f t="shared" si="2"/>
        <v>0</v>
      </c>
      <c r="L32" s="5">
        <f t="shared" si="3"/>
        <v>0</v>
      </c>
      <c r="M32" s="5"/>
      <c r="N32" s="4"/>
    </row>
    <row r="33" spans="1:14" x14ac:dyDescent="0.2">
      <c r="A33" s="7" t="s">
        <v>82</v>
      </c>
      <c r="B33" s="4"/>
      <c r="C33" s="5"/>
      <c r="D33" s="5"/>
      <c r="E33" s="5"/>
      <c r="F33" s="5"/>
      <c r="G33" s="5"/>
      <c r="H33" s="5">
        <f t="shared" si="0"/>
        <v>0</v>
      </c>
      <c r="I33" s="5">
        <f t="shared" si="1"/>
        <v>0</v>
      </c>
      <c r="J33" s="5"/>
      <c r="K33" s="5">
        <f t="shared" si="2"/>
        <v>0</v>
      </c>
      <c r="L33" s="5">
        <f t="shared" si="3"/>
        <v>0</v>
      </c>
      <c r="M33" s="5"/>
      <c r="N33" s="4"/>
    </row>
    <row r="34" spans="1:14" s="40" customFormat="1" x14ac:dyDescent="0.2">
      <c r="A34" s="32" t="s">
        <v>118</v>
      </c>
      <c r="B34" s="41">
        <v>4050199000</v>
      </c>
      <c r="C34" s="5"/>
      <c r="D34" s="5"/>
      <c r="E34" s="5"/>
      <c r="F34" s="5"/>
      <c r="G34" s="5"/>
      <c r="H34" s="5">
        <f t="shared" si="0"/>
        <v>0</v>
      </c>
      <c r="I34" s="5">
        <f t="shared" si="1"/>
        <v>0</v>
      </c>
      <c r="J34" s="5"/>
      <c r="K34" s="5"/>
      <c r="L34" s="5"/>
      <c r="M34" s="5"/>
      <c r="N34" s="41"/>
    </row>
    <row r="35" spans="1:14" x14ac:dyDescent="0.2">
      <c r="A35" s="7" t="s">
        <v>83</v>
      </c>
      <c r="B35" s="4" t="s">
        <v>55</v>
      </c>
      <c r="C35" s="5"/>
      <c r="D35" s="5"/>
      <c r="E35" s="5">
        <v>4520</v>
      </c>
      <c r="F35" s="5"/>
      <c r="G35" s="5"/>
      <c r="H35" s="5">
        <f>+D35+E35+F35+G35</f>
        <v>4520</v>
      </c>
      <c r="I35" s="5">
        <f t="shared" si="1"/>
        <v>4520</v>
      </c>
      <c r="J35" s="5"/>
      <c r="K35" s="5">
        <f t="shared" si="2"/>
        <v>4520</v>
      </c>
      <c r="L35" s="5">
        <f>+H35-C35</f>
        <v>4520</v>
      </c>
      <c r="M35" s="5"/>
      <c r="N35" s="4"/>
    </row>
    <row r="36" spans="1:14" s="40" customFormat="1" x14ac:dyDescent="0.2">
      <c r="A36" s="7"/>
      <c r="B36" s="4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41"/>
    </row>
    <row r="37" spans="1:14" s="40" customFormat="1" x14ac:dyDescent="0.2">
      <c r="A37" s="7"/>
      <c r="B37" s="4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41"/>
    </row>
    <row r="38" spans="1:14" x14ac:dyDescent="0.2">
      <c r="A38" s="3"/>
      <c r="B38" s="4"/>
      <c r="C38" s="5"/>
      <c r="D38" s="5"/>
      <c r="E38" s="5"/>
      <c r="F38" s="5"/>
      <c r="G38" s="5"/>
      <c r="H38" s="5">
        <f t="shared" ref="H38:H85" si="4">+D38+E38+F38+G38</f>
        <v>0</v>
      </c>
      <c r="I38" s="5">
        <f t="shared" si="1"/>
        <v>0</v>
      </c>
      <c r="J38" s="5"/>
      <c r="K38" s="5">
        <f t="shared" si="2"/>
        <v>0</v>
      </c>
      <c r="L38" s="5">
        <f t="shared" si="3"/>
        <v>0</v>
      </c>
      <c r="M38" s="5"/>
      <c r="N38" s="4"/>
    </row>
    <row r="39" spans="1:14" x14ac:dyDescent="0.2">
      <c r="A39" s="3" t="s">
        <v>84</v>
      </c>
      <c r="B39" s="4"/>
      <c r="C39" s="5"/>
      <c r="D39" s="5"/>
      <c r="E39" s="5"/>
      <c r="F39" s="5"/>
      <c r="G39" s="5"/>
      <c r="H39" s="5">
        <f t="shared" si="4"/>
        <v>0</v>
      </c>
      <c r="I39" s="5">
        <f t="shared" si="1"/>
        <v>0</v>
      </c>
      <c r="J39" s="5"/>
      <c r="K39" s="5">
        <f t="shared" si="2"/>
        <v>0</v>
      </c>
      <c r="L39" s="5">
        <f t="shared" si="3"/>
        <v>0</v>
      </c>
      <c r="M39" s="5"/>
      <c r="N39" s="4"/>
    </row>
    <row r="40" spans="1:14" x14ac:dyDescent="0.2">
      <c r="A40" s="6" t="s">
        <v>73</v>
      </c>
      <c r="B40" s="4"/>
      <c r="C40" s="5"/>
      <c r="D40" s="5"/>
      <c r="E40" s="5"/>
      <c r="F40" s="5"/>
      <c r="G40" s="5"/>
      <c r="H40" s="5">
        <f t="shared" si="4"/>
        <v>0</v>
      </c>
      <c r="I40" s="5">
        <f t="shared" si="1"/>
        <v>0</v>
      </c>
      <c r="J40" s="5"/>
      <c r="K40" s="5">
        <f t="shared" si="2"/>
        <v>0</v>
      </c>
      <c r="L40" s="5">
        <f t="shared" si="3"/>
        <v>0</v>
      </c>
      <c r="M40" s="5"/>
      <c r="N40" s="4"/>
    </row>
    <row r="41" spans="1:14" hidden="1" x14ac:dyDescent="0.2">
      <c r="A41" s="7" t="s">
        <v>85</v>
      </c>
      <c r="B41" s="4"/>
      <c r="C41" s="5"/>
      <c r="D41" s="5"/>
      <c r="E41" s="5"/>
      <c r="F41" s="5"/>
      <c r="G41" s="5"/>
      <c r="H41" s="5">
        <f t="shared" si="4"/>
        <v>0</v>
      </c>
      <c r="I41" s="5">
        <f t="shared" si="1"/>
        <v>0</v>
      </c>
      <c r="J41" s="5"/>
      <c r="K41" s="5">
        <f t="shared" si="2"/>
        <v>0</v>
      </c>
      <c r="L41" s="5">
        <f t="shared" si="3"/>
        <v>0</v>
      </c>
      <c r="M41" s="5"/>
      <c r="N41" s="4"/>
    </row>
    <row r="42" spans="1:14" hidden="1" x14ac:dyDescent="0.2">
      <c r="A42" s="7" t="s">
        <v>74</v>
      </c>
      <c r="B42" s="4"/>
      <c r="C42" s="5"/>
      <c r="D42" s="5"/>
      <c r="E42" s="5"/>
      <c r="F42" s="5"/>
      <c r="G42" s="5"/>
      <c r="H42" s="5">
        <f t="shared" si="4"/>
        <v>0</v>
      </c>
      <c r="I42" s="5">
        <f t="shared" si="1"/>
        <v>0</v>
      </c>
      <c r="J42" s="5"/>
      <c r="K42" s="5">
        <f t="shared" si="2"/>
        <v>0</v>
      </c>
      <c r="L42" s="5">
        <f t="shared" si="3"/>
        <v>0</v>
      </c>
      <c r="M42" s="5"/>
      <c r="N42" s="4"/>
    </row>
    <row r="43" spans="1:14" hidden="1" x14ac:dyDescent="0.2">
      <c r="A43" s="7" t="s">
        <v>75</v>
      </c>
      <c r="B43" s="4"/>
      <c r="C43" s="5"/>
      <c r="D43" s="5"/>
      <c r="E43" s="5"/>
      <c r="F43" s="5"/>
      <c r="G43" s="5"/>
      <c r="H43" s="5">
        <f t="shared" si="4"/>
        <v>0</v>
      </c>
      <c r="I43" s="5">
        <f t="shared" si="1"/>
        <v>0</v>
      </c>
      <c r="J43" s="5"/>
      <c r="K43" s="5">
        <f t="shared" si="2"/>
        <v>0</v>
      </c>
      <c r="L43" s="5">
        <f t="shared" si="3"/>
        <v>0</v>
      </c>
      <c r="M43" s="5"/>
      <c r="N43" s="4"/>
    </row>
    <row r="44" spans="1:14" hidden="1" x14ac:dyDescent="0.2">
      <c r="A44" s="7" t="s">
        <v>76</v>
      </c>
      <c r="B44" s="4"/>
      <c r="C44" s="5"/>
      <c r="D44" s="5"/>
      <c r="E44" s="5"/>
      <c r="F44" s="5"/>
      <c r="G44" s="5"/>
      <c r="H44" s="5">
        <f t="shared" si="4"/>
        <v>0</v>
      </c>
      <c r="I44" s="5">
        <f t="shared" si="1"/>
        <v>0</v>
      </c>
      <c r="J44" s="5"/>
      <c r="K44" s="5">
        <f t="shared" si="2"/>
        <v>0</v>
      </c>
      <c r="L44" s="5">
        <f t="shared" si="3"/>
        <v>0</v>
      </c>
      <c r="M44" s="5"/>
      <c r="N44" s="4"/>
    </row>
    <row r="45" spans="1:14" hidden="1" x14ac:dyDescent="0.2">
      <c r="A45" s="7" t="s">
        <v>86</v>
      </c>
      <c r="B45" s="4"/>
      <c r="C45" s="5"/>
      <c r="D45" s="5"/>
      <c r="E45" s="5"/>
      <c r="F45" s="5"/>
      <c r="G45" s="5"/>
      <c r="H45" s="5">
        <f t="shared" si="4"/>
        <v>0</v>
      </c>
      <c r="I45" s="5">
        <f t="shared" si="1"/>
        <v>0</v>
      </c>
      <c r="J45" s="5"/>
      <c r="K45" s="5">
        <f t="shared" si="2"/>
        <v>0</v>
      </c>
      <c r="L45" s="5">
        <f t="shared" si="3"/>
        <v>0</v>
      </c>
      <c r="M45" s="5"/>
      <c r="N45" s="4"/>
    </row>
    <row r="46" spans="1:14" hidden="1" x14ac:dyDescent="0.2">
      <c r="A46" s="7" t="s">
        <v>87</v>
      </c>
      <c r="B46" s="4"/>
      <c r="C46" s="5"/>
      <c r="D46" s="5"/>
      <c r="E46" s="5"/>
      <c r="F46" s="5"/>
      <c r="G46" s="5"/>
      <c r="H46" s="5">
        <f t="shared" si="4"/>
        <v>0</v>
      </c>
      <c r="I46" s="5">
        <f t="shared" si="1"/>
        <v>0</v>
      </c>
      <c r="J46" s="5"/>
      <c r="K46" s="5">
        <f t="shared" si="2"/>
        <v>0</v>
      </c>
      <c r="L46" s="5">
        <f t="shared" si="3"/>
        <v>0</v>
      </c>
      <c r="M46" s="5"/>
      <c r="N46" s="4"/>
    </row>
    <row r="47" spans="1:14" x14ac:dyDescent="0.2">
      <c r="A47" s="7"/>
      <c r="B47" s="4"/>
      <c r="C47" s="5"/>
      <c r="D47" s="5"/>
      <c r="E47" s="5"/>
      <c r="F47" s="5"/>
      <c r="G47" s="5"/>
      <c r="H47" s="5">
        <f t="shared" si="4"/>
        <v>0</v>
      </c>
      <c r="I47" s="5">
        <f t="shared" si="1"/>
        <v>0</v>
      </c>
      <c r="J47" s="5"/>
      <c r="K47" s="5">
        <f t="shared" si="2"/>
        <v>0</v>
      </c>
      <c r="L47" s="5">
        <f t="shared" si="3"/>
        <v>0</v>
      </c>
      <c r="M47" s="5"/>
      <c r="N47" s="4"/>
    </row>
    <row r="48" spans="1:14" x14ac:dyDescent="0.2">
      <c r="A48" s="6" t="s">
        <v>80</v>
      </c>
      <c r="B48" s="4"/>
      <c r="C48" s="5"/>
      <c r="D48" s="5"/>
      <c r="E48" s="5"/>
      <c r="F48" s="5"/>
      <c r="G48" s="5"/>
      <c r="H48" s="5">
        <f t="shared" si="4"/>
        <v>0</v>
      </c>
      <c r="I48" s="5">
        <f t="shared" si="1"/>
        <v>0</v>
      </c>
      <c r="J48" s="5"/>
      <c r="K48" s="5">
        <f t="shared" si="2"/>
        <v>0</v>
      </c>
      <c r="L48" s="5">
        <f t="shared" si="3"/>
        <v>0</v>
      </c>
      <c r="M48" s="5"/>
      <c r="N48" s="4"/>
    </row>
    <row r="49" spans="1:14" x14ac:dyDescent="0.2">
      <c r="A49" s="7" t="s">
        <v>88</v>
      </c>
      <c r="B49" s="4"/>
      <c r="C49" s="5"/>
      <c r="D49" s="5"/>
      <c r="E49" s="5"/>
      <c r="F49" s="5"/>
      <c r="G49" s="5"/>
      <c r="H49" s="5">
        <f t="shared" si="4"/>
        <v>0</v>
      </c>
      <c r="I49" s="5">
        <f t="shared" si="1"/>
        <v>0</v>
      </c>
      <c r="J49" s="5"/>
      <c r="K49" s="5">
        <f t="shared" si="2"/>
        <v>0</v>
      </c>
      <c r="L49" s="5">
        <f t="shared" si="3"/>
        <v>0</v>
      </c>
      <c r="M49" s="5"/>
      <c r="N49" s="4"/>
    </row>
    <row r="50" spans="1:14" x14ac:dyDescent="0.2">
      <c r="A50" s="32" t="s">
        <v>89</v>
      </c>
      <c r="B50" s="46" t="s">
        <v>55</v>
      </c>
      <c r="C50" s="5"/>
      <c r="D50" s="5">
        <v>6157.97</v>
      </c>
      <c r="E50" s="5">
        <f>171218.33-6157.97-4520</f>
        <v>160540.35999999999</v>
      </c>
      <c r="F50" s="5"/>
      <c r="G50" s="5"/>
      <c r="H50" s="5">
        <f>+D50+E50+F50+G50</f>
        <v>166698.32999999999</v>
      </c>
      <c r="I50" s="5">
        <v>0</v>
      </c>
      <c r="J50" s="5"/>
      <c r="K50" s="5">
        <f t="shared" si="2"/>
        <v>0</v>
      </c>
      <c r="L50" s="5">
        <f t="shared" si="3"/>
        <v>166698.32999999999</v>
      </c>
      <c r="M50" s="5"/>
      <c r="N50" s="4"/>
    </row>
    <row r="51" spans="1:14" x14ac:dyDescent="0.2">
      <c r="A51" s="7"/>
      <c r="B51" s="4"/>
      <c r="C51" s="5"/>
      <c r="D51" s="5"/>
      <c r="E51" s="5"/>
      <c r="F51" s="5"/>
      <c r="G51" s="5"/>
      <c r="H51" s="5">
        <f t="shared" si="4"/>
        <v>0</v>
      </c>
      <c r="I51" s="5">
        <f t="shared" si="1"/>
        <v>0</v>
      </c>
      <c r="J51" s="5"/>
      <c r="K51" s="5">
        <f t="shared" si="2"/>
        <v>0</v>
      </c>
      <c r="L51" s="5">
        <f t="shared" si="3"/>
        <v>0</v>
      </c>
      <c r="M51" s="5"/>
      <c r="N51" s="4"/>
    </row>
    <row r="52" spans="1:14" x14ac:dyDescent="0.2">
      <c r="A52" s="10" t="s">
        <v>90</v>
      </c>
      <c r="B52" s="4"/>
      <c r="C52" s="5"/>
      <c r="D52" s="5"/>
      <c r="E52" s="5"/>
      <c r="F52" s="5"/>
      <c r="G52" s="5"/>
      <c r="H52" s="5">
        <f t="shared" si="4"/>
        <v>0</v>
      </c>
      <c r="I52" s="5">
        <f t="shared" si="1"/>
        <v>0</v>
      </c>
      <c r="J52" s="5"/>
      <c r="K52" s="5">
        <f t="shared" si="2"/>
        <v>0</v>
      </c>
      <c r="L52" s="5">
        <f t="shared" si="3"/>
        <v>0</v>
      </c>
      <c r="M52" s="5"/>
      <c r="N52" s="4"/>
    </row>
    <row r="53" spans="1:14" x14ac:dyDescent="0.2">
      <c r="A53" s="11" t="s">
        <v>91</v>
      </c>
      <c r="B53" s="4"/>
      <c r="C53" s="5"/>
      <c r="D53" s="5"/>
      <c r="E53" s="5"/>
      <c r="F53" s="5"/>
      <c r="G53" s="5"/>
      <c r="H53" s="5">
        <f t="shared" si="4"/>
        <v>0</v>
      </c>
      <c r="I53" s="5">
        <f t="shared" si="1"/>
        <v>0</v>
      </c>
      <c r="J53" s="5"/>
      <c r="K53" s="5">
        <f t="shared" si="2"/>
        <v>0</v>
      </c>
      <c r="L53" s="5">
        <f t="shared" si="3"/>
        <v>0</v>
      </c>
      <c r="M53" s="5"/>
      <c r="N53" s="4"/>
    </row>
    <row r="54" spans="1:14" x14ac:dyDescent="0.2">
      <c r="A54" s="7" t="s">
        <v>92</v>
      </c>
      <c r="B54" s="4"/>
      <c r="C54" s="5"/>
      <c r="D54" s="5"/>
      <c r="E54" s="5"/>
      <c r="F54" s="5"/>
      <c r="G54" s="5"/>
      <c r="H54" s="5">
        <f t="shared" si="4"/>
        <v>0</v>
      </c>
      <c r="I54" s="5">
        <f t="shared" si="1"/>
        <v>0</v>
      </c>
      <c r="J54" s="5"/>
      <c r="K54" s="5">
        <f t="shared" si="2"/>
        <v>0</v>
      </c>
      <c r="L54" s="5">
        <f t="shared" si="3"/>
        <v>0</v>
      </c>
      <c r="M54" s="5"/>
      <c r="N54" s="4"/>
    </row>
    <row r="55" spans="1:14" x14ac:dyDescent="0.2">
      <c r="A55" s="12" t="s">
        <v>93</v>
      </c>
      <c r="B55" s="4"/>
      <c r="C55" s="5"/>
      <c r="D55" s="5"/>
      <c r="E55" s="5"/>
      <c r="F55" s="5"/>
      <c r="G55" s="5"/>
      <c r="H55" s="5">
        <f t="shared" si="4"/>
        <v>0</v>
      </c>
      <c r="I55" s="5">
        <f t="shared" si="1"/>
        <v>0</v>
      </c>
      <c r="J55" s="5"/>
      <c r="K55" s="5">
        <f t="shared" si="2"/>
        <v>0</v>
      </c>
      <c r="L55" s="5">
        <f t="shared" si="3"/>
        <v>0</v>
      </c>
      <c r="M55" s="5"/>
      <c r="N55" s="4"/>
    </row>
    <row r="56" spans="1:14" x14ac:dyDescent="0.2">
      <c r="A56" s="13" t="s">
        <v>36</v>
      </c>
      <c r="B56" s="4" t="s">
        <v>37</v>
      </c>
      <c r="C56" s="5"/>
      <c r="D56" s="5">
        <v>17033.3</v>
      </c>
      <c r="E56" s="5"/>
      <c r="F56" s="5"/>
      <c r="G56" s="5"/>
      <c r="H56" s="5">
        <f>+D56+E56+F56+G56</f>
        <v>17033.3</v>
      </c>
      <c r="I56" s="5">
        <f>+H56</f>
        <v>17033.3</v>
      </c>
      <c r="J56" s="5"/>
      <c r="K56" s="5">
        <f>+I56+J56</f>
        <v>17033.3</v>
      </c>
      <c r="L56" s="5">
        <f t="shared" si="3"/>
        <v>17033.3</v>
      </c>
      <c r="M56" s="5"/>
      <c r="N56" s="4"/>
    </row>
    <row r="57" spans="1:14" x14ac:dyDescent="0.2">
      <c r="A57" s="13" t="s">
        <v>38</v>
      </c>
      <c r="B57" s="4" t="s">
        <v>39</v>
      </c>
      <c r="C57" s="5"/>
      <c r="D57" s="5">
        <v>27798.76</v>
      </c>
      <c r="E57" s="5">
        <v>29545613</v>
      </c>
      <c r="F57" s="5"/>
      <c r="G57" s="5"/>
      <c r="H57" s="5">
        <f t="shared" ref="H57:H74" si="5">+D57+E57+F57+G57</f>
        <v>29573411.760000002</v>
      </c>
      <c r="I57" s="5">
        <f>+H57-J57</f>
        <v>11276148.760000002</v>
      </c>
      <c r="J57" s="5">
        <v>18297263</v>
      </c>
      <c r="K57" s="5">
        <f t="shared" si="2"/>
        <v>29573411.760000002</v>
      </c>
      <c r="L57" s="5">
        <f t="shared" si="3"/>
        <v>29573411.760000002</v>
      </c>
      <c r="M57" s="5"/>
      <c r="N57" s="4"/>
    </row>
    <row r="58" spans="1:14" x14ac:dyDescent="0.2">
      <c r="A58" s="19" t="s">
        <v>102</v>
      </c>
      <c r="B58" s="4">
        <v>1030503000</v>
      </c>
      <c r="C58" s="5"/>
      <c r="D58" s="5">
        <v>1942</v>
      </c>
      <c r="E58" s="5"/>
      <c r="F58" s="5"/>
      <c r="G58" s="5"/>
      <c r="H58" s="5">
        <f t="shared" si="5"/>
        <v>1942</v>
      </c>
      <c r="I58" s="5">
        <f t="shared" si="1"/>
        <v>1942</v>
      </c>
      <c r="J58" s="5"/>
      <c r="K58" s="5">
        <f t="shared" si="2"/>
        <v>1942</v>
      </c>
      <c r="L58" s="5">
        <f t="shared" si="3"/>
        <v>1942</v>
      </c>
      <c r="M58" s="5"/>
      <c r="N58" s="4"/>
    </row>
    <row r="59" spans="1:14" x14ac:dyDescent="0.2">
      <c r="A59" s="13" t="s">
        <v>42</v>
      </c>
      <c r="B59" s="4" t="s">
        <v>43</v>
      </c>
      <c r="C59" s="5"/>
      <c r="D59" s="5">
        <v>23278745.75</v>
      </c>
      <c r="E59" s="5">
        <v>8775725</v>
      </c>
      <c r="F59" s="5"/>
      <c r="G59" s="5"/>
      <c r="H59" s="5">
        <f t="shared" si="5"/>
        <v>32054470.75</v>
      </c>
      <c r="I59" s="5">
        <f t="shared" si="1"/>
        <v>32054470.75</v>
      </c>
      <c r="J59" s="5"/>
      <c r="K59" s="5">
        <f t="shared" si="2"/>
        <v>32054470.75</v>
      </c>
      <c r="L59" s="5">
        <f t="shared" si="3"/>
        <v>32054470.75</v>
      </c>
      <c r="M59" s="5"/>
      <c r="N59" s="4"/>
    </row>
    <row r="60" spans="1:14" x14ac:dyDescent="0.2">
      <c r="A60" s="13" t="s">
        <v>44</v>
      </c>
      <c r="B60" s="4" t="s">
        <v>45</v>
      </c>
      <c r="C60" s="5"/>
      <c r="D60" s="5"/>
      <c r="E60" s="5"/>
      <c r="F60" s="5"/>
      <c r="G60" s="5"/>
      <c r="H60" s="5">
        <f t="shared" si="5"/>
        <v>0</v>
      </c>
      <c r="I60" s="5">
        <f t="shared" si="1"/>
        <v>0</v>
      </c>
      <c r="J60" s="5"/>
      <c r="K60" s="5">
        <f t="shared" si="2"/>
        <v>0</v>
      </c>
      <c r="L60" s="5">
        <f t="shared" si="3"/>
        <v>0</v>
      </c>
      <c r="M60" s="5"/>
      <c r="N60" s="4"/>
    </row>
    <row r="61" spans="1:14" x14ac:dyDescent="0.2">
      <c r="A61" s="12" t="s">
        <v>94</v>
      </c>
      <c r="B61" s="4"/>
      <c r="C61" s="5"/>
      <c r="D61" s="5"/>
      <c r="E61" s="5"/>
      <c r="F61" s="5"/>
      <c r="G61" s="5"/>
      <c r="H61" s="5">
        <f t="shared" si="5"/>
        <v>0</v>
      </c>
      <c r="I61" s="5">
        <f t="shared" si="1"/>
        <v>0</v>
      </c>
      <c r="J61" s="5"/>
      <c r="K61" s="5">
        <f t="shared" si="2"/>
        <v>0</v>
      </c>
      <c r="L61" s="5">
        <f t="shared" si="3"/>
        <v>0</v>
      </c>
      <c r="M61" s="5"/>
      <c r="N61" s="4"/>
    </row>
    <row r="62" spans="1:14" x14ac:dyDescent="0.2">
      <c r="A62" s="20" t="s">
        <v>68</v>
      </c>
      <c r="B62" s="4">
        <v>1030501000</v>
      </c>
      <c r="C62" s="5"/>
      <c r="D62" s="5"/>
      <c r="E62" s="5"/>
      <c r="F62" s="5"/>
      <c r="G62" s="5"/>
      <c r="H62" s="5">
        <f t="shared" si="5"/>
        <v>0</v>
      </c>
      <c r="I62" s="5">
        <f t="shared" si="1"/>
        <v>0</v>
      </c>
      <c r="J62" s="5"/>
      <c r="K62" s="5">
        <f t="shared" si="2"/>
        <v>0</v>
      </c>
      <c r="L62" s="5">
        <f t="shared" si="3"/>
        <v>0</v>
      </c>
      <c r="M62" s="5"/>
      <c r="N62" s="4"/>
    </row>
    <row r="63" spans="1:14" x14ac:dyDescent="0.2">
      <c r="A63" s="20" t="s">
        <v>101</v>
      </c>
      <c r="B63" s="4">
        <v>1030502000</v>
      </c>
      <c r="C63" s="5"/>
      <c r="D63" s="5">
        <v>800</v>
      </c>
      <c r="E63" s="5"/>
      <c r="F63" s="5"/>
      <c r="G63" s="5"/>
      <c r="H63" s="5">
        <f t="shared" si="5"/>
        <v>800</v>
      </c>
      <c r="I63" s="5">
        <f t="shared" si="1"/>
        <v>800</v>
      </c>
      <c r="J63" s="5"/>
      <c r="K63" s="5">
        <f t="shared" si="2"/>
        <v>800</v>
      </c>
      <c r="L63" s="5">
        <f t="shared" si="3"/>
        <v>800</v>
      </c>
      <c r="M63" s="5"/>
      <c r="N63" s="4"/>
    </row>
    <row r="64" spans="1:14" x14ac:dyDescent="0.2">
      <c r="A64" s="15" t="s">
        <v>40</v>
      </c>
      <c r="B64" s="4" t="s">
        <v>41</v>
      </c>
      <c r="C64" s="5"/>
      <c r="D64" s="5">
        <v>240</v>
      </c>
      <c r="E64" s="5"/>
      <c r="F64" s="5"/>
      <c r="G64" s="5"/>
      <c r="H64" s="5">
        <f t="shared" si="5"/>
        <v>240</v>
      </c>
      <c r="I64" s="5">
        <f t="shared" si="1"/>
        <v>240</v>
      </c>
      <c r="J64" s="5"/>
      <c r="K64" s="5">
        <f t="shared" si="2"/>
        <v>240</v>
      </c>
      <c r="L64" s="5">
        <f t="shared" si="3"/>
        <v>240</v>
      </c>
      <c r="M64" s="5"/>
      <c r="N64" s="4"/>
    </row>
    <row r="65" spans="1:14" s="47" customFormat="1" x14ac:dyDescent="0.2">
      <c r="A65" s="45" t="s">
        <v>142</v>
      </c>
      <c r="B65" s="44" t="s">
        <v>141</v>
      </c>
      <c r="C65" s="5"/>
      <c r="D65" s="5"/>
      <c r="E65" s="5">
        <v>41731.21</v>
      </c>
      <c r="F65" s="5"/>
      <c r="G65" s="5"/>
      <c r="H65" s="5">
        <f t="shared" si="5"/>
        <v>41731.21</v>
      </c>
      <c r="I65" s="5">
        <f t="shared" si="1"/>
        <v>41731.21</v>
      </c>
      <c r="J65" s="5"/>
      <c r="K65" s="5">
        <f t="shared" si="2"/>
        <v>41731.21</v>
      </c>
      <c r="L65" s="5">
        <f t="shared" si="3"/>
        <v>41731.21</v>
      </c>
      <c r="M65" s="5"/>
      <c r="N65" s="48"/>
    </row>
    <row r="66" spans="1:14" x14ac:dyDescent="0.2">
      <c r="A66" s="20" t="s">
        <v>103</v>
      </c>
      <c r="B66" s="8">
        <v>3010101000</v>
      </c>
      <c r="C66" s="5"/>
      <c r="D66" s="5">
        <v>522087.35</v>
      </c>
      <c r="E66" s="5">
        <v>49765.03</v>
      </c>
      <c r="F66" s="5"/>
      <c r="G66" s="5"/>
      <c r="H66" s="5">
        <f t="shared" si="5"/>
        <v>571852.38</v>
      </c>
      <c r="I66" s="5">
        <f t="shared" si="1"/>
        <v>571852.38</v>
      </c>
      <c r="J66" s="5"/>
      <c r="K66" s="5">
        <f t="shared" ref="K66" si="6">+I66+J66</f>
        <v>571852.38</v>
      </c>
      <c r="L66" s="5">
        <f t="shared" ref="L66" si="7">+H66-C66</f>
        <v>571852.38</v>
      </c>
      <c r="M66" s="5"/>
      <c r="N66" s="4"/>
    </row>
    <row r="67" spans="1:14" x14ac:dyDescent="0.2">
      <c r="A67" s="14" t="s">
        <v>56</v>
      </c>
      <c r="B67" s="4" t="s">
        <v>57</v>
      </c>
      <c r="C67" s="5"/>
      <c r="D67" s="5">
        <v>12704.9</v>
      </c>
      <c r="E67" s="5">
        <v>1928.04</v>
      </c>
      <c r="F67" s="5"/>
      <c r="G67" s="5"/>
      <c r="H67" s="5">
        <f t="shared" si="5"/>
        <v>14632.939999999999</v>
      </c>
      <c r="I67" s="5">
        <f t="shared" si="1"/>
        <v>14632.939999999999</v>
      </c>
      <c r="J67" s="5"/>
      <c r="K67" s="5">
        <f t="shared" si="2"/>
        <v>14632.939999999999</v>
      </c>
      <c r="L67" s="5">
        <f t="shared" si="3"/>
        <v>14632.939999999999</v>
      </c>
      <c r="M67" s="5"/>
      <c r="N67" s="4"/>
    </row>
    <row r="68" spans="1:14" x14ac:dyDescent="0.2">
      <c r="A68" s="14" t="s">
        <v>58</v>
      </c>
      <c r="B68" s="4" t="s">
        <v>59</v>
      </c>
      <c r="C68" s="5"/>
      <c r="D68" s="5">
        <v>14586.58</v>
      </c>
      <c r="E68" s="5">
        <v>32243.54</v>
      </c>
      <c r="F68" s="5"/>
      <c r="G68" s="5"/>
      <c r="H68" s="5">
        <f t="shared" si="5"/>
        <v>46830.12</v>
      </c>
      <c r="I68" s="5">
        <f t="shared" si="1"/>
        <v>46830.12</v>
      </c>
      <c r="J68" s="5"/>
      <c r="K68" s="5">
        <f t="shared" si="2"/>
        <v>46830.12</v>
      </c>
      <c r="L68" s="5">
        <f t="shared" si="3"/>
        <v>46830.12</v>
      </c>
      <c r="M68" s="5"/>
      <c r="N68" s="4"/>
    </row>
    <row r="69" spans="1:14" x14ac:dyDescent="0.2">
      <c r="A69" s="14" t="s">
        <v>60</v>
      </c>
      <c r="B69" s="4" t="s">
        <v>61</v>
      </c>
      <c r="C69" s="5"/>
      <c r="D69" s="5"/>
      <c r="E69" s="5"/>
      <c r="F69" s="5"/>
      <c r="G69" s="5"/>
      <c r="H69" s="5">
        <f t="shared" si="5"/>
        <v>0</v>
      </c>
      <c r="I69" s="5">
        <f t="shared" si="1"/>
        <v>0</v>
      </c>
      <c r="J69" s="5"/>
      <c r="K69" s="5">
        <f t="shared" si="2"/>
        <v>0</v>
      </c>
      <c r="L69" s="5">
        <f t="shared" si="3"/>
        <v>0</v>
      </c>
      <c r="M69" s="5"/>
      <c r="N69" s="4"/>
    </row>
    <row r="70" spans="1:14" x14ac:dyDescent="0.2">
      <c r="A70" s="14" t="s">
        <v>62</v>
      </c>
      <c r="B70" s="4">
        <v>5020201000</v>
      </c>
      <c r="C70" s="5"/>
      <c r="D70" s="5">
        <v>4500</v>
      </c>
      <c r="E70" s="5">
        <v>12350</v>
      </c>
      <c r="F70" s="5"/>
      <c r="G70" s="5"/>
      <c r="H70" s="5">
        <f t="shared" si="5"/>
        <v>16850</v>
      </c>
      <c r="I70" s="5">
        <f t="shared" si="1"/>
        <v>16850</v>
      </c>
      <c r="J70" s="5"/>
      <c r="K70" s="5">
        <f t="shared" si="2"/>
        <v>16850</v>
      </c>
      <c r="L70" s="5">
        <f t="shared" si="3"/>
        <v>16850</v>
      </c>
      <c r="M70" s="5"/>
      <c r="N70" s="4"/>
    </row>
    <row r="71" spans="1:14" s="42" customFormat="1" x14ac:dyDescent="0.2">
      <c r="A71" s="14" t="s">
        <v>121</v>
      </c>
      <c r="B71" s="43">
        <v>5020101000</v>
      </c>
      <c r="C71" s="5"/>
      <c r="D71" s="5"/>
      <c r="E71" s="5"/>
      <c r="F71" s="5"/>
      <c r="G71" s="5"/>
      <c r="H71" s="5">
        <f t="shared" si="5"/>
        <v>0</v>
      </c>
      <c r="I71" s="5">
        <f t="shared" si="1"/>
        <v>0</v>
      </c>
      <c r="J71" s="5"/>
      <c r="K71" s="5">
        <f t="shared" si="2"/>
        <v>0</v>
      </c>
      <c r="L71" s="5">
        <f t="shared" si="3"/>
        <v>0</v>
      </c>
      <c r="M71" s="5"/>
      <c r="N71" s="43"/>
    </row>
    <row r="72" spans="1:14" x14ac:dyDescent="0.2">
      <c r="A72" s="14" t="s">
        <v>64</v>
      </c>
      <c r="B72" s="4" t="s">
        <v>65</v>
      </c>
      <c r="C72" s="5"/>
      <c r="D72" s="5">
        <v>1120.6400000000001</v>
      </c>
      <c r="E72" s="5">
        <v>13877.73</v>
      </c>
      <c r="F72" s="5"/>
      <c r="G72" s="5"/>
      <c r="H72" s="5">
        <f t="shared" si="5"/>
        <v>14998.369999999999</v>
      </c>
      <c r="I72" s="5">
        <f t="shared" si="1"/>
        <v>14998.369999999999</v>
      </c>
      <c r="J72" s="5"/>
      <c r="K72" s="5">
        <f t="shared" si="2"/>
        <v>14998.369999999999</v>
      </c>
      <c r="L72" s="5">
        <f t="shared" si="3"/>
        <v>14998.369999999999</v>
      </c>
      <c r="M72" s="5"/>
      <c r="N72" s="4"/>
    </row>
    <row r="73" spans="1:14" x14ac:dyDescent="0.2">
      <c r="A73" s="14" t="s">
        <v>66</v>
      </c>
      <c r="B73" s="4" t="s">
        <v>67</v>
      </c>
      <c r="C73" s="5"/>
      <c r="D73" s="5">
        <v>144470</v>
      </c>
      <c r="E73" s="5"/>
      <c r="F73" s="5"/>
      <c r="G73" s="5"/>
      <c r="H73" s="5">
        <f t="shared" si="5"/>
        <v>144470</v>
      </c>
      <c r="I73" s="5">
        <f t="shared" si="1"/>
        <v>144470</v>
      </c>
      <c r="J73" s="5"/>
      <c r="K73" s="5">
        <f t="shared" si="2"/>
        <v>144470</v>
      </c>
      <c r="L73" s="5">
        <f t="shared" si="3"/>
        <v>144470</v>
      </c>
      <c r="M73" s="5"/>
      <c r="N73" s="4"/>
    </row>
    <row r="74" spans="1:14" s="42" customFormat="1" x14ac:dyDescent="0.2">
      <c r="A74" s="45" t="s">
        <v>120</v>
      </c>
      <c r="B74" s="44" t="s">
        <v>119</v>
      </c>
      <c r="C74" s="5"/>
      <c r="D74" s="5"/>
      <c r="E74" s="5"/>
      <c r="F74" s="5"/>
      <c r="G74" s="5"/>
      <c r="H74" s="5">
        <f t="shared" si="5"/>
        <v>0</v>
      </c>
      <c r="I74" s="5">
        <f t="shared" ref="I74" si="8">+H74</f>
        <v>0</v>
      </c>
      <c r="J74" s="5"/>
      <c r="K74" s="5">
        <f t="shared" ref="K74" si="9">+I74+J74</f>
        <v>0</v>
      </c>
      <c r="L74" s="5">
        <f t="shared" ref="L74" si="10">+H74-C74</f>
        <v>0</v>
      </c>
      <c r="M74" s="5"/>
      <c r="N74" s="43"/>
    </row>
    <row r="75" spans="1:14" x14ac:dyDescent="0.2">
      <c r="A75" s="12" t="s">
        <v>95</v>
      </c>
      <c r="B75" s="4"/>
      <c r="C75" s="5"/>
      <c r="D75" s="5"/>
      <c r="E75" s="5"/>
      <c r="F75" s="5"/>
      <c r="G75" s="5"/>
      <c r="H75" s="5">
        <f t="shared" si="4"/>
        <v>0</v>
      </c>
      <c r="I75" s="5">
        <f t="shared" si="1"/>
        <v>0</v>
      </c>
      <c r="J75" s="5"/>
      <c r="K75" s="5">
        <f t="shared" si="2"/>
        <v>0</v>
      </c>
      <c r="L75" s="5">
        <f t="shared" si="3"/>
        <v>0</v>
      </c>
      <c r="M75" s="5"/>
      <c r="N75" s="4"/>
    </row>
    <row r="76" spans="1:14" x14ac:dyDescent="0.2">
      <c r="A76" s="12" t="s">
        <v>96</v>
      </c>
      <c r="B76" s="4"/>
      <c r="C76" s="5"/>
      <c r="D76" s="5"/>
      <c r="E76" s="5"/>
      <c r="F76" s="5"/>
      <c r="G76" s="5"/>
      <c r="H76" s="5">
        <f t="shared" si="4"/>
        <v>0</v>
      </c>
      <c r="I76" s="5">
        <f t="shared" si="1"/>
        <v>0</v>
      </c>
      <c r="J76" s="5"/>
      <c r="K76" s="5">
        <f t="shared" si="2"/>
        <v>0</v>
      </c>
      <c r="L76" s="5">
        <f t="shared" si="3"/>
        <v>0</v>
      </c>
      <c r="M76" s="5"/>
      <c r="N76" s="4"/>
    </row>
    <row r="77" spans="1:14" x14ac:dyDescent="0.2">
      <c r="A77" s="12" t="s">
        <v>97</v>
      </c>
      <c r="B77" s="4"/>
      <c r="C77" s="5"/>
      <c r="D77" s="5"/>
      <c r="E77" s="5"/>
      <c r="F77" s="5"/>
      <c r="G77" s="5"/>
      <c r="H77" s="5">
        <f t="shared" si="4"/>
        <v>0</v>
      </c>
      <c r="I77" s="5">
        <f t="shared" si="1"/>
        <v>0</v>
      </c>
      <c r="J77" s="5"/>
      <c r="K77" s="5">
        <f t="shared" si="2"/>
        <v>0</v>
      </c>
      <c r="L77" s="5">
        <f t="shared" si="3"/>
        <v>0</v>
      </c>
      <c r="M77" s="5"/>
      <c r="N77" s="4"/>
    </row>
    <row r="78" spans="1:14" x14ac:dyDescent="0.2">
      <c r="A78" s="7"/>
      <c r="B78" s="4"/>
      <c r="C78" s="5"/>
      <c r="D78" s="5"/>
      <c r="E78" s="5"/>
      <c r="F78" s="5"/>
      <c r="G78" s="5"/>
      <c r="H78" s="5">
        <f t="shared" si="4"/>
        <v>0</v>
      </c>
      <c r="I78" s="5">
        <f t="shared" si="1"/>
        <v>0</v>
      </c>
      <c r="J78" s="5"/>
      <c r="K78" s="5">
        <f t="shared" si="2"/>
        <v>0</v>
      </c>
      <c r="L78" s="5">
        <f t="shared" si="3"/>
        <v>0</v>
      </c>
      <c r="M78" s="5"/>
      <c r="N78" s="4"/>
    </row>
    <row r="79" spans="1:14" x14ac:dyDescent="0.2">
      <c r="A79" s="11" t="s">
        <v>98</v>
      </c>
      <c r="B79" s="4"/>
      <c r="C79" s="5"/>
      <c r="D79" s="5"/>
      <c r="E79" s="5"/>
      <c r="F79" s="5"/>
      <c r="G79" s="5"/>
      <c r="H79" s="5">
        <f t="shared" si="4"/>
        <v>0</v>
      </c>
      <c r="I79" s="5">
        <f t="shared" si="1"/>
        <v>0</v>
      </c>
      <c r="J79" s="5"/>
      <c r="K79" s="5">
        <f t="shared" si="2"/>
        <v>0</v>
      </c>
      <c r="L79" s="5">
        <f t="shared" si="3"/>
        <v>0</v>
      </c>
      <c r="M79" s="5"/>
      <c r="N79" s="4"/>
    </row>
    <row r="80" spans="1:14" x14ac:dyDescent="0.2">
      <c r="A80" s="7" t="s">
        <v>92</v>
      </c>
      <c r="B80" s="4"/>
      <c r="C80" s="5"/>
      <c r="D80" s="5"/>
      <c r="E80" s="5"/>
      <c r="F80" s="5"/>
      <c r="G80" s="5"/>
      <c r="H80" s="5">
        <f t="shared" si="4"/>
        <v>0</v>
      </c>
      <c r="I80" s="5">
        <f t="shared" si="1"/>
        <v>0</v>
      </c>
      <c r="J80" s="5"/>
      <c r="K80" s="5">
        <f t="shared" si="2"/>
        <v>0</v>
      </c>
      <c r="L80" s="5">
        <f t="shared" si="3"/>
        <v>0</v>
      </c>
      <c r="M80" s="5"/>
      <c r="N80" s="4"/>
    </row>
    <row r="81" spans="1:14" hidden="1" x14ac:dyDescent="0.2">
      <c r="A81" s="12" t="s">
        <v>93</v>
      </c>
      <c r="B81" s="4"/>
      <c r="C81" s="5"/>
      <c r="D81" s="5"/>
      <c r="E81" s="5"/>
      <c r="F81" s="5"/>
      <c r="G81" s="5"/>
      <c r="H81" s="5">
        <f t="shared" si="4"/>
        <v>0</v>
      </c>
      <c r="I81" s="5">
        <f t="shared" si="1"/>
        <v>0</v>
      </c>
      <c r="J81" s="5"/>
      <c r="K81" s="5">
        <f t="shared" si="2"/>
        <v>0</v>
      </c>
      <c r="L81" s="5">
        <f t="shared" si="3"/>
        <v>0</v>
      </c>
      <c r="M81" s="5"/>
      <c r="N81" s="4"/>
    </row>
    <row r="82" spans="1:14" hidden="1" x14ac:dyDescent="0.2">
      <c r="A82" s="12" t="s">
        <v>94</v>
      </c>
      <c r="B82" s="4"/>
      <c r="C82" s="5"/>
      <c r="D82" s="5"/>
      <c r="E82" s="5"/>
      <c r="F82" s="5"/>
      <c r="G82" s="5"/>
      <c r="H82" s="5">
        <f t="shared" si="4"/>
        <v>0</v>
      </c>
      <c r="I82" s="5">
        <f t="shared" si="1"/>
        <v>0</v>
      </c>
      <c r="J82" s="5"/>
      <c r="K82" s="5">
        <f t="shared" si="2"/>
        <v>0</v>
      </c>
      <c r="L82" s="5">
        <f t="shared" si="3"/>
        <v>0</v>
      </c>
      <c r="M82" s="5"/>
      <c r="N82" s="4"/>
    </row>
    <row r="83" spans="1:14" hidden="1" x14ac:dyDescent="0.2">
      <c r="A83" s="12" t="s">
        <v>95</v>
      </c>
      <c r="B83" s="4"/>
      <c r="C83" s="5"/>
      <c r="D83" s="5"/>
      <c r="E83" s="5"/>
      <c r="F83" s="5"/>
      <c r="G83" s="5"/>
      <c r="H83" s="5">
        <f t="shared" si="4"/>
        <v>0</v>
      </c>
      <c r="I83" s="5">
        <f t="shared" si="1"/>
        <v>0</v>
      </c>
      <c r="J83" s="5"/>
      <c r="K83" s="5">
        <f t="shared" si="2"/>
        <v>0</v>
      </c>
      <c r="L83" s="5">
        <f t="shared" si="3"/>
        <v>0</v>
      </c>
      <c r="M83" s="5"/>
      <c r="N83" s="4"/>
    </row>
    <row r="84" spans="1:14" hidden="1" x14ac:dyDescent="0.2">
      <c r="A84" s="12" t="s">
        <v>96</v>
      </c>
      <c r="B84" s="4"/>
      <c r="C84" s="5"/>
      <c r="D84" s="5"/>
      <c r="E84" s="5"/>
      <c r="F84" s="5"/>
      <c r="G84" s="5"/>
      <c r="H84" s="5">
        <f t="shared" si="4"/>
        <v>0</v>
      </c>
      <c r="I84" s="5">
        <f t="shared" si="1"/>
        <v>0</v>
      </c>
      <c r="J84" s="5"/>
      <c r="K84" s="5">
        <f t="shared" si="2"/>
        <v>0</v>
      </c>
      <c r="L84" s="5">
        <f t="shared" si="3"/>
        <v>0</v>
      </c>
      <c r="M84" s="5"/>
      <c r="N84" s="4"/>
    </row>
    <row r="85" spans="1:14" hidden="1" x14ac:dyDescent="0.2">
      <c r="A85" s="12" t="s">
        <v>97</v>
      </c>
      <c r="B85" s="4"/>
      <c r="C85" s="5"/>
      <c r="D85" s="5"/>
      <c r="E85" s="5"/>
      <c r="F85" s="5"/>
      <c r="G85" s="5"/>
      <c r="H85" s="5">
        <f t="shared" si="4"/>
        <v>0</v>
      </c>
      <c r="I85" s="5">
        <f t="shared" si="1"/>
        <v>0</v>
      </c>
      <c r="J85" s="5"/>
      <c r="K85" s="5">
        <f t="shared" si="2"/>
        <v>0</v>
      </c>
      <c r="L85" s="5">
        <f t="shared" si="3"/>
        <v>0</v>
      </c>
      <c r="M85" s="5"/>
      <c r="N85" s="4"/>
    </row>
    <row r="86" spans="1:14" x14ac:dyDescent="0.2">
      <c r="A86" s="7"/>
      <c r="B86" s="4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1"/>
    </row>
    <row r="87" spans="1:14" s="24" customFormat="1" ht="13.5" thickBot="1" x14ac:dyDescent="0.25">
      <c r="A87" s="16" t="s">
        <v>16</v>
      </c>
      <c r="C87" s="28">
        <f t="shared" ref="C87:L87" si="11">SUM(C15:C85)</f>
        <v>0</v>
      </c>
      <c r="D87" s="28">
        <f t="shared" si="11"/>
        <v>24118933.25</v>
      </c>
      <c r="E87" s="28">
        <f t="shared" si="11"/>
        <v>38642693.909999996</v>
      </c>
      <c r="F87" s="28">
        <f t="shared" si="11"/>
        <v>0</v>
      </c>
      <c r="G87" s="28">
        <f t="shared" si="11"/>
        <v>0</v>
      </c>
      <c r="H87" s="28">
        <f t="shared" si="11"/>
        <v>62761627.159999996</v>
      </c>
      <c r="I87" s="28">
        <f t="shared" si="11"/>
        <v>44297665.829999998</v>
      </c>
      <c r="J87" s="28">
        <f t="shared" si="11"/>
        <v>18297263</v>
      </c>
      <c r="K87" s="28">
        <f t="shared" si="11"/>
        <v>62594928.829999998</v>
      </c>
      <c r="L87" s="28">
        <f t="shared" si="11"/>
        <v>62761627.159999996</v>
      </c>
      <c r="M87" s="28"/>
      <c r="N87" s="29"/>
    </row>
    <row r="88" spans="1:14" ht="13.5" thickTop="1" x14ac:dyDescent="0.2">
      <c r="G88" s="1"/>
    </row>
    <row r="91" spans="1:14" x14ac:dyDescent="0.2">
      <c r="A91" s="1" t="s">
        <v>107</v>
      </c>
      <c r="E91" s="2" t="s">
        <v>106</v>
      </c>
      <c r="K91" s="2" t="s">
        <v>105</v>
      </c>
    </row>
    <row r="94" spans="1:14" x14ac:dyDescent="0.2">
      <c r="A94" s="24" t="s">
        <v>108</v>
      </c>
      <c r="E94" s="34" t="s">
        <v>110</v>
      </c>
      <c r="K94" s="34" t="s">
        <v>115</v>
      </c>
    </row>
    <row r="95" spans="1:14" x14ac:dyDescent="0.2">
      <c r="A95" s="1" t="s">
        <v>109</v>
      </c>
      <c r="E95" s="33" t="s">
        <v>111</v>
      </c>
      <c r="K95" s="33" t="s">
        <v>116</v>
      </c>
    </row>
  </sheetData>
  <sortState ref="A57:D65">
    <sortCondition ref="B57:B65"/>
  </sortState>
  <mergeCells count="15">
    <mergeCell ref="A7:G7"/>
    <mergeCell ref="A1:N1"/>
    <mergeCell ref="A2:N2"/>
    <mergeCell ref="A3:N3"/>
    <mergeCell ref="A4:N4"/>
    <mergeCell ref="A5:G5"/>
    <mergeCell ref="A6:G6"/>
    <mergeCell ref="I11:K11"/>
    <mergeCell ref="L11:M11"/>
    <mergeCell ref="N11:N12"/>
    <mergeCell ref="A10:G10"/>
    <mergeCell ref="A11:A12"/>
    <mergeCell ref="B11:B12"/>
    <mergeCell ref="C11:C12"/>
    <mergeCell ref="D11:H11"/>
  </mergeCells>
  <printOptions horizontalCentered="1"/>
  <pageMargins left="0.5" right="0.5" top="0.75" bottom="0.5" header="0.5" footer="0.5"/>
  <pageSetup paperSize="9" scale="5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zoomScaleNormal="100" workbookViewId="0">
      <pane ySplit="13" topLeftCell="A14" activePane="bottomLeft" state="frozen"/>
      <selection pane="bottomLeft" activeCell="A4" sqref="A4:N4"/>
    </sheetView>
    <sheetView workbookViewId="1"/>
  </sheetViews>
  <sheetFormatPr defaultRowHeight="12.75" x14ac:dyDescent="0.2"/>
  <cols>
    <col min="1" max="1" width="74.85546875" style="47" customWidth="1"/>
    <col min="2" max="2" width="12.140625" style="47" customWidth="1"/>
    <col min="3" max="3" width="10.7109375" style="47" customWidth="1"/>
    <col min="4" max="4" width="14.5703125" style="2" customWidth="1"/>
    <col min="5" max="6" width="13.5703125" style="2" customWidth="1"/>
    <col min="7" max="7" width="13.85546875" style="2" customWidth="1"/>
    <col min="8" max="8" width="14.42578125" style="2" customWidth="1"/>
    <col min="9" max="9" width="17.7109375" style="2" customWidth="1"/>
    <col min="10" max="10" width="16.28515625" style="2" customWidth="1"/>
    <col min="11" max="11" width="14" style="2" customWidth="1"/>
    <col min="12" max="12" width="14.28515625" style="2" customWidth="1"/>
    <col min="13" max="13" width="9.42578125" style="47" customWidth="1"/>
    <col min="14" max="14" width="11" style="47" customWidth="1"/>
    <col min="15" max="16384" width="9.140625" style="47"/>
  </cols>
  <sheetData>
    <row r="1" spans="1:14" x14ac:dyDescent="0.2">
      <c r="A1" s="57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x14ac:dyDescent="0.2">
      <c r="A2" s="58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x14ac:dyDescent="0.2">
      <c r="A3" s="59" t="str">
        <f>+FAR5_Fc01!A3</f>
        <v>As of the Quarter Ending June 30, 2020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x14ac:dyDescent="0.2">
      <c r="A4" s="58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x14ac:dyDescent="0.2">
      <c r="A5" s="55" t="s">
        <v>3</v>
      </c>
      <c r="B5" s="55"/>
      <c r="C5" s="55"/>
      <c r="D5" s="55"/>
      <c r="E5" s="55"/>
      <c r="F5" s="55"/>
      <c r="G5" s="55"/>
    </row>
    <row r="6" spans="1:14" x14ac:dyDescent="0.2">
      <c r="A6" s="55" t="s">
        <v>4</v>
      </c>
      <c r="B6" s="55"/>
      <c r="C6" s="55"/>
      <c r="D6" s="55"/>
      <c r="E6" s="55"/>
      <c r="F6" s="55"/>
      <c r="G6" s="55"/>
      <c r="H6" s="47"/>
      <c r="I6" s="47"/>
      <c r="J6" s="47"/>
      <c r="K6" s="47"/>
      <c r="L6" s="47"/>
    </row>
    <row r="7" spans="1:14" x14ac:dyDescent="0.2">
      <c r="A7" s="55" t="s">
        <v>5</v>
      </c>
      <c r="B7" s="55"/>
      <c r="C7" s="55"/>
      <c r="D7" s="55"/>
      <c r="E7" s="55"/>
      <c r="F7" s="55"/>
      <c r="G7" s="55"/>
      <c r="H7" s="47"/>
      <c r="I7" s="47"/>
      <c r="J7" s="47"/>
      <c r="K7" s="47"/>
      <c r="L7" s="47"/>
    </row>
    <row r="8" spans="1:14" x14ac:dyDescent="0.2">
      <c r="A8" s="3" t="s">
        <v>70</v>
      </c>
      <c r="D8" s="47"/>
      <c r="E8" s="47"/>
      <c r="F8" s="47"/>
      <c r="G8" s="47"/>
      <c r="H8" s="47"/>
      <c r="I8" s="47"/>
      <c r="J8" s="47"/>
      <c r="K8" s="47"/>
      <c r="L8" s="47"/>
    </row>
    <row r="9" spans="1:14" x14ac:dyDescent="0.2">
      <c r="A9" s="64" t="s">
        <v>144</v>
      </c>
      <c r="D9" s="47"/>
      <c r="E9" s="47"/>
      <c r="F9" s="47"/>
      <c r="G9" s="47"/>
      <c r="H9" s="47"/>
      <c r="I9" s="47"/>
      <c r="J9" s="47"/>
      <c r="K9" s="47"/>
      <c r="L9" s="47"/>
    </row>
    <row r="10" spans="1:14" x14ac:dyDescent="0.2">
      <c r="A10" s="55"/>
      <c r="B10" s="55"/>
      <c r="C10" s="55"/>
      <c r="D10" s="55"/>
      <c r="E10" s="55"/>
      <c r="F10" s="55"/>
      <c r="G10" s="55"/>
      <c r="H10" s="22"/>
      <c r="I10" s="22"/>
      <c r="J10" s="22"/>
      <c r="K10" s="22"/>
      <c r="L10" s="22"/>
      <c r="M10" s="22"/>
      <c r="N10" s="22"/>
    </row>
    <row r="11" spans="1:14" s="25" customFormat="1" x14ac:dyDescent="0.2">
      <c r="A11" s="54" t="s">
        <v>6</v>
      </c>
      <c r="B11" s="54" t="s">
        <v>7</v>
      </c>
      <c r="C11" s="56" t="s">
        <v>100</v>
      </c>
      <c r="D11" s="53" t="s">
        <v>8</v>
      </c>
      <c r="E11" s="53"/>
      <c r="F11" s="53"/>
      <c r="G11" s="53"/>
      <c r="H11" s="53"/>
      <c r="I11" s="53" t="s">
        <v>9</v>
      </c>
      <c r="J11" s="53"/>
      <c r="K11" s="53"/>
      <c r="L11" s="54" t="s">
        <v>10</v>
      </c>
      <c r="M11" s="54"/>
      <c r="N11" s="54" t="s">
        <v>11</v>
      </c>
    </row>
    <row r="12" spans="1:14" s="25" customFormat="1" ht="25.5" x14ac:dyDescent="0.2">
      <c r="A12" s="54"/>
      <c r="B12" s="54"/>
      <c r="C12" s="56"/>
      <c r="D12" s="50" t="s">
        <v>12</v>
      </c>
      <c r="E12" s="50" t="s">
        <v>13</v>
      </c>
      <c r="F12" s="50" t="s">
        <v>14</v>
      </c>
      <c r="G12" s="50" t="s">
        <v>15</v>
      </c>
      <c r="H12" s="50" t="s">
        <v>16</v>
      </c>
      <c r="I12" s="27" t="s">
        <v>17</v>
      </c>
      <c r="J12" s="27" t="s">
        <v>18</v>
      </c>
      <c r="K12" s="50" t="s">
        <v>19</v>
      </c>
      <c r="L12" s="50" t="s">
        <v>20</v>
      </c>
      <c r="M12" s="51" t="s">
        <v>21</v>
      </c>
      <c r="N12" s="54"/>
    </row>
    <row r="13" spans="1:14" s="49" customFormat="1" x14ac:dyDescent="0.2">
      <c r="A13" s="49" t="s">
        <v>22</v>
      </c>
      <c r="B13" s="49" t="s">
        <v>23</v>
      </c>
      <c r="C13" s="49" t="s">
        <v>24</v>
      </c>
      <c r="D13" s="18" t="s">
        <v>25</v>
      </c>
      <c r="E13" s="18" t="s">
        <v>26</v>
      </c>
      <c r="F13" s="18" t="s">
        <v>27</v>
      </c>
      <c r="G13" s="18" t="s">
        <v>28</v>
      </c>
      <c r="H13" s="18" t="s">
        <v>29</v>
      </c>
      <c r="I13" s="18" t="s">
        <v>30</v>
      </c>
      <c r="J13" s="18" t="s">
        <v>31</v>
      </c>
      <c r="K13" s="18" t="s">
        <v>32</v>
      </c>
      <c r="L13" s="18" t="s">
        <v>33</v>
      </c>
      <c r="M13" s="49" t="s">
        <v>34</v>
      </c>
      <c r="N13" s="49" t="s">
        <v>35</v>
      </c>
    </row>
    <row r="14" spans="1:14" x14ac:dyDescent="0.2">
      <c r="A14" s="3" t="s">
        <v>71</v>
      </c>
      <c r="B14" s="48"/>
      <c r="C14" s="48"/>
      <c r="D14" s="5"/>
      <c r="E14" s="5"/>
      <c r="F14" s="5"/>
      <c r="G14" s="5"/>
      <c r="H14" s="5"/>
      <c r="I14" s="5"/>
      <c r="J14" s="5"/>
      <c r="K14" s="5"/>
      <c r="L14" s="5"/>
      <c r="M14" s="48"/>
      <c r="N14" s="48"/>
    </row>
    <row r="15" spans="1:14" x14ac:dyDescent="0.2">
      <c r="A15" s="3" t="s">
        <v>72</v>
      </c>
      <c r="B15" s="4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8"/>
    </row>
    <row r="16" spans="1:14" x14ac:dyDescent="0.2">
      <c r="A16" s="6" t="s">
        <v>73</v>
      </c>
      <c r="B16" s="48"/>
      <c r="C16" s="5"/>
      <c r="D16" s="5"/>
      <c r="E16" s="5"/>
      <c r="F16" s="5"/>
      <c r="G16" s="5"/>
      <c r="H16" s="5">
        <f>+D16+E16+F16+G16</f>
        <v>0</v>
      </c>
      <c r="I16" s="5">
        <f>+H16</f>
        <v>0</v>
      </c>
      <c r="J16" s="5"/>
      <c r="K16" s="5">
        <f>+I16+J16</f>
        <v>0</v>
      </c>
      <c r="L16" s="5">
        <f>+H16-C16</f>
        <v>0</v>
      </c>
      <c r="M16" s="21"/>
      <c r="N16" s="48"/>
    </row>
    <row r="17" spans="1:14" x14ac:dyDescent="0.2">
      <c r="A17" s="7" t="s">
        <v>74</v>
      </c>
      <c r="B17" s="48">
        <v>4010101001</v>
      </c>
      <c r="C17" s="5"/>
      <c r="D17" s="5"/>
      <c r="E17" s="5"/>
      <c r="F17" s="5"/>
      <c r="G17" s="5"/>
      <c r="H17" s="5">
        <f t="shared" ref="H17:H34" si="0">+D17+E17+F17+G17</f>
        <v>0</v>
      </c>
      <c r="I17" s="5">
        <f t="shared" ref="I17:I85" si="1">+H17</f>
        <v>0</v>
      </c>
      <c r="J17" s="5"/>
      <c r="K17" s="5">
        <f t="shared" ref="K17:K85" si="2">+I17+J17</f>
        <v>0</v>
      </c>
      <c r="L17" s="5">
        <f t="shared" ref="L17:L85" si="3">+H17-C17</f>
        <v>0</v>
      </c>
      <c r="M17" s="5"/>
      <c r="N17" s="48"/>
    </row>
    <row r="18" spans="1:14" x14ac:dyDescent="0.2">
      <c r="A18" s="7" t="s">
        <v>75</v>
      </c>
      <c r="B18" s="48">
        <v>4010303001</v>
      </c>
      <c r="C18" s="5"/>
      <c r="D18" s="5"/>
      <c r="E18" s="5"/>
      <c r="F18" s="5"/>
      <c r="G18" s="5"/>
      <c r="H18" s="5">
        <f t="shared" si="0"/>
        <v>0</v>
      </c>
      <c r="I18" s="5">
        <f t="shared" si="1"/>
        <v>0</v>
      </c>
      <c r="J18" s="5"/>
      <c r="K18" s="5">
        <f t="shared" si="2"/>
        <v>0</v>
      </c>
      <c r="L18" s="5">
        <f t="shared" si="3"/>
        <v>0</v>
      </c>
      <c r="M18" s="5"/>
      <c r="N18" s="48"/>
    </row>
    <row r="19" spans="1:14" x14ac:dyDescent="0.2">
      <c r="A19" s="7" t="s">
        <v>76</v>
      </c>
      <c r="B19" s="48">
        <v>4010303002</v>
      </c>
      <c r="C19" s="5"/>
      <c r="D19" s="5"/>
      <c r="E19" s="5"/>
      <c r="F19" s="5"/>
      <c r="G19" s="5"/>
      <c r="H19" s="5">
        <f t="shared" si="0"/>
        <v>0</v>
      </c>
      <c r="I19" s="5">
        <f t="shared" si="1"/>
        <v>0</v>
      </c>
      <c r="J19" s="5"/>
      <c r="K19" s="5">
        <f t="shared" si="2"/>
        <v>0</v>
      </c>
      <c r="L19" s="5">
        <f t="shared" si="3"/>
        <v>0</v>
      </c>
      <c r="M19" s="5"/>
      <c r="N19" s="48"/>
    </row>
    <row r="20" spans="1:14" hidden="1" x14ac:dyDescent="0.2">
      <c r="A20" s="7" t="s">
        <v>77</v>
      </c>
      <c r="B20" s="48">
        <v>4010104000</v>
      </c>
      <c r="C20" s="5"/>
      <c r="D20" s="5"/>
      <c r="E20" s="5"/>
      <c r="F20" s="5"/>
      <c r="G20" s="5"/>
      <c r="H20" s="5">
        <f t="shared" si="0"/>
        <v>0</v>
      </c>
      <c r="I20" s="5">
        <f t="shared" si="1"/>
        <v>0</v>
      </c>
      <c r="J20" s="5"/>
      <c r="K20" s="5">
        <f t="shared" si="2"/>
        <v>0</v>
      </c>
      <c r="L20" s="5">
        <f t="shared" si="3"/>
        <v>0</v>
      </c>
      <c r="M20" s="5"/>
      <c r="N20" s="48"/>
    </row>
    <row r="21" spans="1:14" hidden="1" x14ac:dyDescent="0.2">
      <c r="A21" s="7" t="s">
        <v>78</v>
      </c>
      <c r="B21" s="48"/>
      <c r="C21" s="5"/>
      <c r="D21" s="5"/>
      <c r="E21" s="5"/>
      <c r="F21" s="5"/>
      <c r="G21" s="5"/>
      <c r="H21" s="5">
        <f t="shared" si="0"/>
        <v>0</v>
      </c>
      <c r="I21" s="5">
        <f t="shared" si="1"/>
        <v>0</v>
      </c>
      <c r="J21" s="5"/>
      <c r="K21" s="5">
        <f t="shared" si="2"/>
        <v>0</v>
      </c>
      <c r="L21" s="5">
        <f t="shared" si="3"/>
        <v>0</v>
      </c>
      <c r="M21" s="5"/>
      <c r="N21" s="48"/>
    </row>
    <row r="22" spans="1:14" hidden="1" x14ac:dyDescent="0.2">
      <c r="A22" s="7" t="s">
        <v>79</v>
      </c>
      <c r="B22" s="48"/>
      <c r="C22" s="5"/>
      <c r="D22" s="5"/>
      <c r="E22" s="5"/>
      <c r="F22" s="5"/>
      <c r="G22" s="5"/>
      <c r="H22" s="5">
        <f t="shared" si="0"/>
        <v>0</v>
      </c>
      <c r="I22" s="5">
        <f t="shared" si="1"/>
        <v>0</v>
      </c>
      <c r="J22" s="5"/>
      <c r="K22" s="5">
        <f t="shared" si="2"/>
        <v>0</v>
      </c>
      <c r="L22" s="5">
        <f t="shared" si="3"/>
        <v>0</v>
      </c>
      <c r="M22" s="5"/>
      <c r="N22" s="48"/>
    </row>
    <row r="23" spans="1:14" x14ac:dyDescent="0.2">
      <c r="A23" s="3"/>
      <c r="B23" s="48"/>
      <c r="C23" s="5"/>
      <c r="D23" s="5"/>
      <c r="E23" s="5"/>
      <c r="F23" s="5"/>
      <c r="G23" s="5"/>
      <c r="H23" s="5">
        <f t="shared" si="0"/>
        <v>0</v>
      </c>
      <c r="I23" s="5">
        <f t="shared" si="1"/>
        <v>0</v>
      </c>
      <c r="J23" s="5"/>
      <c r="K23" s="5">
        <f t="shared" si="2"/>
        <v>0</v>
      </c>
      <c r="L23" s="5">
        <f t="shared" si="3"/>
        <v>0</v>
      </c>
      <c r="M23" s="5"/>
      <c r="N23" s="48"/>
    </row>
    <row r="24" spans="1:14" x14ac:dyDescent="0.2">
      <c r="A24" s="6" t="s">
        <v>80</v>
      </c>
      <c r="B24" s="48"/>
      <c r="C24" s="5"/>
      <c r="D24" s="5"/>
      <c r="E24" s="5"/>
      <c r="F24" s="5"/>
      <c r="G24" s="5"/>
      <c r="H24" s="5">
        <f t="shared" si="0"/>
        <v>0</v>
      </c>
      <c r="I24" s="5">
        <f t="shared" si="1"/>
        <v>0</v>
      </c>
      <c r="J24" s="5"/>
      <c r="K24" s="5">
        <f t="shared" si="2"/>
        <v>0</v>
      </c>
      <c r="L24" s="5">
        <f t="shared" si="3"/>
        <v>0</v>
      </c>
      <c r="M24" s="5"/>
      <c r="N24" s="48"/>
    </row>
    <row r="25" spans="1:14" x14ac:dyDescent="0.2">
      <c r="A25" s="7" t="s">
        <v>69</v>
      </c>
      <c r="B25" s="8">
        <v>4020221003</v>
      </c>
      <c r="C25" s="5"/>
      <c r="D25" s="5"/>
      <c r="E25" s="5"/>
      <c r="F25" s="5"/>
      <c r="G25" s="5"/>
      <c r="H25" s="5">
        <f t="shared" si="0"/>
        <v>0</v>
      </c>
      <c r="I25" s="5">
        <f t="shared" si="1"/>
        <v>0</v>
      </c>
      <c r="J25" s="5"/>
      <c r="K25" s="5">
        <f t="shared" si="2"/>
        <v>0</v>
      </c>
      <c r="L25" s="5">
        <f t="shared" si="3"/>
        <v>0</v>
      </c>
      <c r="M25" s="5"/>
      <c r="N25" s="48"/>
    </row>
    <row r="26" spans="1:14" x14ac:dyDescent="0.2">
      <c r="A26" s="7" t="s">
        <v>99</v>
      </c>
      <c r="B26" s="48" t="s">
        <v>46</v>
      </c>
      <c r="C26" s="5"/>
      <c r="D26" s="5"/>
      <c r="E26" s="5"/>
      <c r="F26" s="5"/>
      <c r="G26" s="5"/>
      <c r="H26" s="5">
        <f t="shared" si="0"/>
        <v>0</v>
      </c>
      <c r="I26" s="5">
        <f t="shared" si="1"/>
        <v>0</v>
      </c>
      <c r="J26" s="5"/>
      <c r="K26" s="5">
        <f t="shared" si="2"/>
        <v>0</v>
      </c>
      <c r="L26" s="5">
        <f t="shared" si="3"/>
        <v>0</v>
      </c>
      <c r="M26" s="5"/>
      <c r="N26" s="48"/>
    </row>
    <row r="27" spans="1:14" x14ac:dyDescent="0.2">
      <c r="A27" s="7" t="s">
        <v>47</v>
      </c>
      <c r="B27" s="48" t="s">
        <v>48</v>
      </c>
      <c r="C27" s="5"/>
      <c r="D27" s="5"/>
      <c r="E27" s="5"/>
      <c r="F27" s="5"/>
      <c r="G27" s="5"/>
      <c r="H27" s="5">
        <f t="shared" si="0"/>
        <v>0</v>
      </c>
      <c r="I27" s="5">
        <f t="shared" si="1"/>
        <v>0</v>
      </c>
      <c r="J27" s="5"/>
      <c r="K27" s="5">
        <f t="shared" si="2"/>
        <v>0</v>
      </c>
      <c r="L27" s="5">
        <f t="shared" si="3"/>
        <v>0</v>
      </c>
      <c r="M27" s="5"/>
      <c r="N27" s="48"/>
    </row>
    <row r="28" spans="1:14" x14ac:dyDescent="0.2">
      <c r="A28" s="9" t="s">
        <v>49</v>
      </c>
      <c r="B28" s="48" t="s">
        <v>50</v>
      </c>
      <c r="C28" s="5"/>
      <c r="D28" s="5"/>
      <c r="E28" s="5"/>
      <c r="F28" s="5"/>
      <c r="G28" s="5"/>
      <c r="H28" s="5">
        <f t="shared" si="0"/>
        <v>0</v>
      </c>
      <c r="I28" s="5">
        <f t="shared" si="1"/>
        <v>0</v>
      </c>
      <c r="J28" s="5"/>
      <c r="K28" s="5">
        <f t="shared" si="2"/>
        <v>0</v>
      </c>
      <c r="L28" s="5">
        <f t="shared" si="3"/>
        <v>0</v>
      </c>
      <c r="M28" s="5"/>
      <c r="N28" s="48"/>
    </row>
    <row r="29" spans="1:14" x14ac:dyDescent="0.2">
      <c r="A29" s="9" t="s">
        <v>51</v>
      </c>
      <c r="B29" s="48" t="s">
        <v>52</v>
      </c>
      <c r="C29" s="5"/>
      <c r="D29" s="5"/>
      <c r="E29" s="5"/>
      <c r="F29" s="5"/>
      <c r="G29" s="5"/>
      <c r="H29" s="5">
        <f t="shared" si="0"/>
        <v>0</v>
      </c>
      <c r="I29" s="5">
        <f t="shared" si="1"/>
        <v>0</v>
      </c>
      <c r="J29" s="5"/>
      <c r="K29" s="5">
        <f t="shared" si="2"/>
        <v>0</v>
      </c>
      <c r="L29" s="5">
        <f t="shared" si="3"/>
        <v>0</v>
      </c>
      <c r="M29" s="5"/>
      <c r="N29" s="48"/>
    </row>
    <row r="30" spans="1:14" x14ac:dyDescent="0.2">
      <c r="A30" s="9" t="s">
        <v>53</v>
      </c>
      <c r="B30" s="48" t="s">
        <v>54</v>
      </c>
      <c r="C30" s="5"/>
      <c r="D30" s="5"/>
      <c r="E30" s="5"/>
      <c r="F30" s="5"/>
      <c r="G30" s="5"/>
      <c r="H30" s="5">
        <f t="shared" si="0"/>
        <v>0</v>
      </c>
      <c r="I30" s="5">
        <f t="shared" si="1"/>
        <v>0</v>
      </c>
      <c r="J30" s="5"/>
      <c r="K30" s="5">
        <f t="shared" si="2"/>
        <v>0</v>
      </c>
      <c r="L30" s="5">
        <f t="shared" si="3"/>
        <v>0</v>
      </c>
      <c r="M30" s="5"/>
      <c r="N30" s="48"/>
    </row>
    <row r="31" spans="1:14" x14ac:dyDescent="0.2">
      <c r="A31" s="9" t="s">
        <v>117</v>
      </c>
      <c r="B31" s="48">
        <v>4020213000</v>
      </c>
      <c r="C31" s="5"/>
      <c r="D31" s="5"/>
      <c r="E31" s="5"/>
      <c r="F31" s="5"/>
      <c r="G31" s="5"/>
      <c r="H31" s="5">
        <f t="shared" si="0"/>
        <v>0</v>
      </c>
      <c r="I31" s="5">
        <f t="shared" si="1"/>
        <v>0</v>
      </c>
      <c r="J31" s="5"/>
      <c r="K31" s="5">
        <f t="shared" si="2"/>
        <v>0</v>
      </c>
      <c r="L31" s="5">
        <f t="shared" si="3"/>
        <v>0</v>
      </c>
      <c r="M31" s="5"/>
      <c r="N31" s="48"/>
    </row>
    <row r="32" spans="1:14" x14ac:dyDescent="0.2">
      <c r="A32" s="7" t="s">
        <v>81</v>
      </c>
      <c r="B32" s="48"/>
      <c r="C32" s="5"/>
      <c r="D32" s="5"/>
      <c r="E32" s="5"/>
      <c r="F32" s="5"/>
      <c r="G32" s="5"/>
      <c r="H32" s="5">
        <f t="shared" si="0"/>
        <v>0</v>
      </c>
      <c r="I32" s="5">
        <f t="shared" si="1"/>
        <v>0</v>
      </c>
      <c r="J32" s="5"/>
      <c r="K32" s="5">
        <f t="shared" si="2"/>
        <v>0</v>
      </c>
      <c r="L32" s="5">
        <f t="shared" si="3"/>
        <v>0</v>
      </c>
      <c r="M32" s="5"/>
      <c r="N32" s="48"/>
    </row>
    <row r="33" spans="1:14" x14ac:dyDescent="0.2">
      <c r="A33" s="7" t="s">
        <v>82</v>
      </c>
      <c r="B33" s="48"/>
      <c r="C33" s="5"/>
      <c r="D33" s="5"/>
      <c r="E33" s="5"/>
      <c r="F33" s="5"/>
      <c r="G33" s="5"/>
      <c r="H33" s="5">
        <f t="shared" si="0"/>
        <v>0</v>
      </c>
      <c r="I33" s="5">
        <f t="shared" si="1"/>
        <v>0</v>
      </c>
      <c r="J33" s="5"/>
      <c r="K33" s="5">
        <f t="shared" si="2"/>
        <v>0</v>
      </c>
      <c r="L33" s="5">
        <f t="shared" si="3"/>
        <v>0</v>
      </c>
      <c r="M33" s="5"/>
      <c r="N33" s="48"/>
    </row>
    <row r="34" spans="1:14" x14ac:dyDescent="0.2">
      <c r="A34" s="32" t="s">
        <v>118</v>
      </c>
      <c r="B34" s="48">
        <v>4050199000</v>
      </c>
      <c r="C34" s="5"/>
      <c r="D34" s="5"/>
      <c r="E34" s="5"/>
      <c r="F34" s="5"/>
      <c r="G34" s="5"/>
      <c r="H34" s="5">
        <f t="shared" si="0"/>
        <v>0</v>
      </c>
      <c r="I34" s="5">
        <f t="shared" si="1"/>
        <v>0</v>
      </c>
      <c r="J34" s="5"/>
      <c r="K34" s="5"/>
      <c r="L34" s="5"/>
      <c r="M34" s="5"/>
      <c r="N34" s="48"/>
    </row>
    <row r="35" spans="1:14" x14ac:dyDescent="0.2">
      <c r="A35" s="7" t="s">
        <v>83</v>
      </c>
      <c r="B35" s="48" t="s">
        <v>55</v>
      </c>
      <c r="C35" s="5"/>
      <c r="D35" s="5"/>
      <c r="E35" s="5"/>
      <c r="F35" s="5"/>
      <c r="G35" s="5"/>
      <c r="H35" s="5">
        <f>+D35+E35+F35+G35</f>
        <v>0</v>
      </c>
      <c r="I35" s="5">
        <f t="shared" si="1"/>
        <v>0</v>
      </c>
      <c r="J35" s="5"/>
      <c r="K35" s="5">
        <f t="shared" si="2"/>
        <v>0</v>
      </c>
      <c r="L35" s="5">
        <f>+H35-C35</f>
        <v>0</v>
      </c>
      <c r="M35" s="5"/>
      <c r="N35" s="48"/>
    </row>
    <row r="36" spans="1:14" x14ac:dyDescent="0.2">
      <c r="A36" s="7"/>
      <c r="B36" s="4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48"/>
    </row>
    <row r="37" spans="1:14" x14ac:dyDescent="0.2">
      <c r="A37" s="7"/>
      <c r="B37" s="4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48"/>
    </row>
    <row r="38" spans="1:14" x14ac:dyDescent="0.2">
      <c r="A38" s="3"/>
      <c r="B38" s="48"/>
      <c r="C38" s="5"/>
      <c r="D38" s="5"/>
      <c r="E38" s="5"/>
      <c r="F38" s="5"/>
      <c r="G38" s="5"/>
      <c r="H38" s="5">
        <f t="shared" ref="H38:H85" si="4">+D38+E38+F38+G38</f>
        <v>0</v>
      </c>
      <c r="I38" s="5">
        <f t="shared" si="1"/>
        <v>0</v>
      </c>
      <c r="J38" s="5"/>
      <c r="K38" s="5">
        <f t="shared" si="2"/>
        <v>0</v>
      </c>
      <c r="L38" s="5">
        <f t="shared" si="3"/>
        <v>0</v>
      </c>
      <c r="M38" s="5"/>
      <c r="N38" s="48"/>
    </row>
    <row r="39" spans="1:14" x14ac:dyDescent="0.2">
      <c r="A39" s="3" t="s">
        <v>84</v>
      </c>
      <c r="B39" s="48"/>
      <c r="C39" s="5"/>
      <c r="D39" s="5"/>
      <c r="E39" s="5"/>
      <c r="F39" s="5"/>
      <c r="G39" s="5"/>
      <c r="H39" s="5">
        <f t="shared" si="4"/>
        <v>0</v>
      </c>
      <c r="I39" s="5">
        <f t="shared" si="1"/>
        <v>0</v>
      </c>
      <c r="J39" s="5"/>
      <c r="K39" s="5">
        <f t="shared" si="2"/>
        <v>0</v>
      </c>
      <c r="L39" s="5">
        <f t="shared" si="3"/>
        <v>0</v>
      </c>
      <c r="M39" s="5"/>
      <c r="N39" s="48"/>
    </row>
    <row r="40" spans="1:14" x14ac:dyDescent="0.2">
      <c r="A40" s="6" t="s">
        <v>73</v>
      </c>
      <c r="B40" s="48"/>
      <c r="C40" s="5"/>
      <c r="D40" s="5"/>
      <c r="E40" s="5"/>
      <c r="F40" s="5"/>
      <c r="G40" s="5"/>
      <c r="H40" s="5">
        <f t="shared" si="4"/>
        <v>0</v>
      </c>
      <c r="I40" s="5">
        <f t="shared" si="1"/>
        <v>0</v>
      </c>
      <c r="J40" s="5"/>
      <c r="K40" s="5">
        <f t="shared" si="2"/>
        <v>0</v>
      </c>
      <c r="L40" s="5">
        <f t="shared" si="3"/>
        <v>0</v>
      </c>
      <c r="M40" s="5"/>
      <c r="N40" s="48"/>
    </row>
    <row r="41" spans="1:14" hidden="1" x14ac:dyDescent="0.2">
      <c r="A41" s="7" t="s">
        <v>85</v>
      </c>
      <c r="B41" s="48"/>
      <c r="C41" s="5"/>
      <c r="D41" s="5"/>
      <c r="E41" s="5"/>
      <c r="F41" s="5"/>
      <c r="G41" s="5"/>
      <c r="H41" s="5">
        <f t="shared" si="4"/>
        <v>0</v>
      </c>
      <c r="I41" s="5">
        <f t="shared" si="1"/>
        <v>0</v>
      </c>
      <c r="J41" s="5"/>
      <c r="K41" s="5">
        <f t="shared" si="2"/>
        <v>0</v>
      </c>
      <c r="L41" s="5">
        <f t="shared" si="3"/>
        <v>0</v>
      </c>
      <c r="M41" s="5"/>
      <c r="N41" s="48"/>
    </row>
    <row r="42" spans="1:14" hidden="1" x14ac:dyDescent="0.2">
      <c r="A42" s="7" t="s">
        <v>74</v>
      </c>
      <c r="B42" s="48"/>
      <c r="C42" s="5"/>
      <c r="D42" s="5"/>
      <c r="E42" s="5"/>
      <c r="F42" s="5"/>
      <c r="G42" s="5"/>
      <c r="H42" s="5">
        <f t="shared" si="4"/>
        <v>0</v>
      </c>
      <c r="I42" s="5">
        <f t="shared" si="1"/>
        <v>0</v>
      </c>
      <c r="J42" s="5"/>
      <c r="K42" s="5">
        <f t="shared" si="2"/>
        <v>0</v>
      </c>
      <c r="L42" s="5">
        <f t="shared" si="3"/>
        <v>0</v>
      </c>
      <c r="M42" s="5"/>
      <c r="N42" s="48"/>
    </row>
    <row r="43" spans="1:14" hidden="1" x14ac:dyDescent="0.2">
      <c r="A43" s="7" t="s">
        <v>75</v>
      </c>
      <c r="B43" s="48"/>
      <c r="C43" s="5"/>
      <c r="D43" s="5"/>
      <c r="E43" s="5"/>
      <c r="F43" s="5"/>
      <c r="G43" s="5"/>
      <c r="H43" s="5">
        <f t="shared" si="4"/>
        <v>0</v>
      </c>
      <c r="I43" s="5">
        <f t="shared" si="1"/>
        <v>0</v>
      </c>
      <c r="J43" s="5"/>
      <c r="K43" s="5">
        <f t="shared" si="2"/>
        <v>0</v>
      </c>
      <c r="L43" s="5">
        <f t="shared" si="3"/>
        <v>0</v>
      </c>
      <c r="M43" s="5"/>
      <c r="N43" s="48"/>
    </row>
    <row r="44" spans="1:14" hidden="1" x14ac:dyDescent="0.2">
      <c r="A44" s="7" t="s">
        <v>76</v>
      </c>
      <c r="B44" s="48"/>
      <c r="C44" s="5"/>
      <c r="D44" s="5"/>
      <c r="E44" s="5"/>
      <c r="F44" s="5"/>
      <c r="G44" s="5"/>
      <c r="H44" s="5">
        <f t="shared" si="4"/>
        <v>0</v>
      </c>
      <c r="I44" s="5">
        <f t="shared" si="1"/>
        <v>0</v>
      </c>
      <c r="J44" s="5"/>
      <c r="K44" s="5">
        <f t="shared" si="2"/>
        <v>0</v>
      </c>
      <c r="L44" s="5">
        <f t="shared" si="3"/>
        <v>0</v>
      </c>
      <c r="M44" s="5"/>
      <c r="N44" s="48"/>
    </row>
    <row r="45" spans="1:14" hidden="1" x14ac:dyDescent="0.2">
      <c r="A45" s="7" t="s">
        <v>86</v>
      </c>
      <c r="B45" s="48"/>
      <c r="C45" s="5"/>
      <c r="D45" s="5"/>
      <c r="E45" s="5"/>
      <c r="F45" s="5"/>
      <c r="G45" s="5"/>
      <c r="H45" s="5">
        <f t="shared" si="4"/>
        <v>0</v>
      </c>
      <c r="I45" s="5">
        <f t="shared" si="1"/>
        <v>0</v>
      </c>
      <c r="J45" s="5"/>
      <c r="K45" s="5">
        <f t="shared" si="2"/>
        <v>0</v>
      </c>
      <c r="L45" s="5">
        <f t="shared" si="3"/>
        <v>0</v>
      </c>
      <c r="M45" s="5"/>
      <c r="N45" s="48"/>
    </row>
    <row r="46" spans="1:14" hidden="1" x14ac:dyDescent="0.2">
      <c r="A46" s="7" t="s">
        <v>87</v>
      </c>
      <c r="B46" s="48"/>
      <c r="C46" s="5"/>
      <c r="D46" s="5"/>
      <c r="E46" s="5"/>
      <c r="F46" s="5"/>
      <c r="G46" s="5"/>
      <c r="H46" s="5">
        <f t="shared" si="4"/>
        <v>0</v>
      </c>
      <c r="I46" s="5">
        <f t="shared" si="1"/>
        <v>0</v>
      </c>
      <c r="J46" s="5"/>
      <c r="K46" s="5">
        <f t="shared" si="2"/>
        <v>0</v>
      </c>
      <c r="L46" s="5">
        <f t="shared" si="3"/>
        <v>0</v>
      </c>
      <c r="M46" s="5"/>
      <c r="N46" s="48"/>
    </row>
    <row r="47" spans="1:14" x14ac:dyDescent="0.2">
      <c r="A47" s="7"/>
      <c r="B47" s="48"/>
      <c r="C47" s="5"/>
      <c r="D47" s="5"/>
      <c r="E47" s="5"/>
      <c r="F47" s="5"/>
      <c r="G47" s="5"/>
      <c r="H47" s="5">
        <f t="shared" si="4"/>
        <v>0</v>
      </c>
      <c r="I47" s="5">
        <f t="shared" si="1"/>
        <v>0</v>
      </c>
      <c r="J47" s="5"/>
      <c r="K47" s="5">
        <f t="shared" si="2"/>
        <v>0</v>
      </c>
      <c r="L47" s="5">
        <f t="shared" si="3"/>
        <v>0</v>
      </c>
      <c r="M47" s="5"/>
      <c r="N47" s="48"/>
    </row>
    <row r="48" spans="1:14" x14ac:dyDescent="0.2">
      <c r="A48" s="6" t="s">
        <v>80</v>
      </c>
      <c r="B48" s="48"/>
      <c r="C48" s="5"/>
      <c r="D48" s="5"/>
      <c r="E48" s="5"/>
      <c r="F48" s="5"/>
      <c r="G48" s="5"/>
      <c r="H48" s="5">
        <f t="shared" si="4"/>
        <v>0</v>
      </c>
      <c r="I48" s="5">
        <f t="shared" si="1"/>
        <v>0</v>
      </c>
      <c r="J48" s="5"/>
      <c r="K48" s="5">
        <f t="shared" si="2"/>
        <v>0</v>
      </c>
      <c r="L48" s="5">
        <f t="shared" si="3"/>
        <v>0</v>
      </c>
      <c r="M48" s="5"/>
      <c r="N48" s="48"/>
    </row>
    <row r="49" spans="1:14" x14ac:dyDescent="0.2">
      <c r="A49" s="7" t="s">
        <v>88</v>
      </c>
      <c r="B49" s="48"/>
      <c r="C49" s="5"/>
      <c r="D49" s="5"/>
      <c r="E49" s="5"/>
      <c r="F49" s="5"/>
      <c r="G49" s="5"/>
      <c r="H49" s="5">
        <f t="shared" si="4"/>
        <v>0</v>
      </c>
      <c r="I49" s="5">
        <f t="shared" si="1"/>
        <v>0</v>
      </c>
      <c r="J49" s="5"/>
      <c r="K49" s="5">
        <f t="shared" si="2"/>
        <v>0</v>
      </c>
      <c r="L49" s="5">
        <f t="shared" si="3"/>
        <v>0</v>
      </c>
      <c r="M49" s="5"/>
      <c r="N49" s="48"/>
    </row>
    <row r="50" spans="1:14" x14ac:dyDescent="0.2">
      <c r="A50" s="32" t="s">
        <v>89</v>
      </c>
      <c r="B50" s="48" t="s">
        <v>55</v>
      </c>
      <c r="C50" s="5"/>
      <c r="D50" s="5"/>
      <c r="E50" s="5"/>
      <c r="F50" s="5"/>
      <c r="G50" s="5"/>
      <c r="H50" s="5">
        <f>+D50+E50+F50+G50</f>
        <v>0</v>
      </c>
      <c r="I50" s="5">
        <v>0</v>
      </c>
      <c r="J50" s="5"/>
      <c r="K50" s="5">
        <f t="shared" si="2"/>
        <v>0</v>
      </c>
      <c r="L50" s="5">
        <f t="shared" si="3"/>
        <v>0</v>
      </c>
      <c r="M50" s="5"/>
      <c r="N50" s="48"/>
    </row>
    <row r="51" spans="1:14" x14ac:dyDescent="0.2">
      <c r="A51" s="7"/>
      <c r="B51" s="48"/>
      <c r="C51" s="5"/>
      <c r="D51" s="5"/>
      <c r="E51" s="5"/>
      <c r="F51" s="5"/>
      <c r="G51" s="5"/>
      <c r="H51" s="5">
        <f t="shared" si="4"/>
        <v>0</v>
      </c>
      <c r="I51" s="5">
        <f t="shared" si="1"/>
        <v>0</v>
      </c>
      <c r="J51" s="5"/>
      <c r="K51" s="5">
        <f t="shared" si="2"/>
        <v>0</v>
      </c>
      <c r="L51" s="5">
        <f t="shared" si="3"/>
        <v>0</v>
      </c>
      <c r="M51" s="5"/>
      <c r="N51" s="48"/>
    </row>
    <row r="52" spans="1:14" x14ac:dyDescent="0.2">
      <c r="A52" s="10" t="s">
        <v>90</v>
      </c>
      <c r="B52" s="48"/>
      <c r="C52" s="5"/>
      <c r="D52" s="5"/>
      <c r="E52" s="5"/>
      <c r="F52" s="5"/>
      <c r="G52" s="5"/>
      <c r="H52" s="5">
        <f t="shared" si="4"/>
        <v>0</v>
      </c>
      <c r="I52" s="5">
        <f t="shared" si="1"/>
        <v>0</v>
      </c>
      <c r="J52" s="5"/>
      <c r="K52" s="5">
        <f t="shared" si="2"/>
        <v>0</v>
      </c>
      <c r="L52" s="5">
        <f t="shared" si="3"/>
        <v>0</v>
      </c>
      <c r="M52" s="5"/>
      <c r="N52" s="48"/>
    </row>
    <row r="53" spans="1:14" x14ac:dyDescent="0.2">
      <c r="A53" s="11" t="s">
        <v>91</v>
      </c>
      <c r="B53" s="48"/>
      <c r="C53" s="5"/>
      <c r="D53" s="5"/>
      <c r="E53" s="5"/>
      <c r="F53" s="5"/>
      <c r="G53" s="5"/>
      <c r="H53" s="5">
        <f t="shared" si="4"/>
        <v>0</v>
      </c>
      <c r="I53" s="5">
        <f t="shared" si="1"/>
        <v>0</v>
      </c>
      <c r="J53" s="5"/>
      <c r="K53" s="5">
        <f t="shared" si="2"/>
        <v>0</v>
      </c>
      <c r="L53" s="5">
        <f t="shared" si="3"/>
        <v>0</v>
      </c>
      <c r="M53" s="5"/>
      <c r="N53" s="48"/>
    </row>
    <row r="54" spans="1:14" x14ac:dyDescent="0.2">
      <c r="A54" s="7" t="s">
        <v>92</v>
      </c>
      <c r="B54" s="48"/>
      <c r="C54" s="5"/>
      <c r="D54" s="5"/>
      <c r="E54" s="5"/>
      <c r="F54" s="5"/>
      <c r="G54" s="5"/>
      <c r="H54" s="5">
        <f t="shared" si="4"/>
        <v>0</v>
      </c>
      <c r="I54" s="5">
        <f t="shared" si="1"/>
        <v>0</v>
      </c>
      <c r="J54" s="5"/>
      <c r="K54" s="5">
        <f t="shared" si="2"/>
        <v>0</v>
      </c>
      <c r="L54" s="5">
        <f t="shared" si="3"/>
        <v>0</v>
      </c>
      <c r="M54" s="5"/>
      <c r="N54" s="48"/>
    </row>
    <row r="55" spans="1:14" x14ac:dyDescent="0.2">
      <c r="A55" s="12" t="s">
        <v>93</v>
      </c>
      <c r="B55" s="48"/>
      <c r="C55" s="5"/>
      <c r="D55" s="5"/>
      <c r="E55" s="5"/>
      <c r="F55" s="5"/>
      <c r="G55" s="5"/>
      <c r="H55" s="5">
        <f t="shared" si="4"/>
        <v>0</v>
      </c>
      <c r="I55" s="5">
        <f t="shared" si="1"/>
        <v>0</v>
      </c>
      <c r="J55" s="5"/>
      <c r="K55" s="5">
        <f t="shared" si="2"/>
        <v>0</v>
      </c>
      <c r="L55" s="5">
        <f t="shared" si="3"/>
        <v>0</v>
      </c>
      <c r="M55" s="5"/>
      <c r="N55" s="48"/>
    </row>
    <row r="56" spans="1:14" x14ac:dyDescent="0.2">
      <c r="A56" s="13" t="s">
        <v>36</v>
      </c>
      <c r="B56" s="48" t="s">
        <v>37</v>
      </c>
      <c r="C56" s="5"/>
      <c r="D56" s="5"/>
      <c r="E56" s="5"/>
      <c r="F56" s="5"/>
      <c r="G56" s="5"/>
      <c r="H56" s="5">
        <f>+D56+E56+F56+G56</f>
        <v>0</v>
      </c>
      <c r="I56" s="5">
        <f>+H56</f>
        <v>0</v>
      </c>
      <c r="J56" s="5"/>
      <c r="K56" s="5">
        <f>+I56+J56</f>
        <v>0</v>
      </c>
      <c r="L56" s="5">
        <f t="shared" si="3"/>
        <v>0</v>
      </c>
      <c r="M56" s="5"/>
      <c r="N56" s="48"/>
    </row>
    <row r="57" spans="1:14" x14ac:dyDescent="0.2">
      <c r="A57" s="13" t="s">
        <v>38</v>
      </c>
      <c r="B57" s="48" t="s">
        <v>39</v>
      </c>
      <c r="C57" s="5"/>
      <c r="D57" s="5"/>
      <c r="E57" s="5"/>
      <c r="F57" s="5"/>
      <c r="G57" s="5"/>
      <c r="H57" s="5">
        <f t="shared" ref="H57:H74" si="5">+D57+E57+F57+G57</f>
        <v>0</v>
      </c>
      <c r="I57" s="5">
        <f>+H57</f>
        <v>0</v>
      </c>
      <c r="J57" s="5"/>
      <c r="K57" s="5">
        <f t="shared" si="2"/>
        <v>0</v>
      </c>
      <c r="L57" s="5">
        <f t="shared" si="3"/>
        <v>0</v>
      </c>
      <c r="M57" s="5"/>
      <c r="N57" s="48"/>
    </row>
    <row r="58" spans="1:14" x14ac:dyDescent="0.2">
      <c r="A58" s="19" t="s">
        <v>102</v>
      </c>
      <c r="B58" s="48">
        <v>1030503000</v>
      </c>
      <c r="C58" s="5"/>
      <c r="D58" s="5"/>
      <c r="E58" s="5"/>
      <c r="F58" s="5"/>
      <c r="G58" s="5"/>
      <c r="H58" s="5">
        <f t="shared" si="5"/>
        <v>0</v>
      </c>
      <c r="I58" s="5">
        <f t="shared" si="1"/>
        <v>0</v>
      </c>
      <c r="J58" s="5"/>
      <c r="K58" s="5">
        <f t="shared" si="2"/>
        <v>0</v>
      </c>
      <c r="L58" s="5">
        <f t="shared" si="3"/>
        <v>0</v>
      </c>
      <c r="M58" s="5"/>
      <c r="N58" s="48"/>
    </row>
    <row r="59" spans="1:14" x14ac:dyDescent="0.2">
      <c r="A59" s="13" t="s">
        <v>42</v>
      </c>
      <c r="B59" s="48" t="s">
        <v>43</v>
      </c>
      <c r="C59" s="5"/>
      <c r="D59" s="5"/>
      <c r="E59" s="5"/>
      <c r="F59" s="5"/>
      <c r="G59" s="5"/>
      <c r="H59" s="5">
        <f t="shared" si="5"/>
        <v>0</v>
      </c>
      <c r="I59" s="5">
        <f t="shared" si="1"/>
        <v>0</v>
      </c>
      <c r="J59" s="5"/>
      <c r="K59" s="5">
        <f t="shared" si="2"/>
        <v>0</v>
      </c>
      <c r="L59" s="5">
        <f t="shared" si="3"/>
        <v>0</v>
      </c>
      <c r="M59" s="5"/>
      <c r="N59" s="48"/>
    </row>
    <row r="60" spans="1:14" x14ac:dyDescent="0.2">
      <c r="A60" s="13" t="s">
        <v>44</v>
      </c>
      <c r="B60" s="48" t="s">
        <v>45</v>
      </c>
      <c r="C60" s="5"/>
      <c r="D60" s="5"/>
      <c r="E60" s="5"/>
      <c r="F60" s="5"/>
      <c r="G60" s="5"/>
      <c r="H60" s="5">
        <f t="shared" si="5"/>
        <v>0</v>
      </c>
      <c r="I60" s="5">
        <f t="shared" si="1"/>
        <v>0</v>
      </c>
      <c r="J60" s="5"/>
      <c r="K60" s="5">
        <f t="shared" si="2"/>
        <v>0</v>
      </c>
      <c r="L60" s="5">
        <f t="shared" si="3"/>
        <v>0</v>
      </c>
      <c r="M60" s="5"/>
      <c r="N60" s="48"/>
    </row>
    <row r="61" spans="1:14" x14ac:dyDescent="0.2">
      <c r="A61" s="12" t="s">
        <v>94</v>
      </c>
      <c r="B61" s="48"/>
      <c r="C61" s="5"/>
      <c r="D61" s="5"/>
      <c r="E61" s="5"/>
      <c r="F61" s="5"/>
      <c r="G61" s="5"/>
      <c r="H61" s="5">
        <f t="shared" si="5"/>
        <v>0</v>
      </c>
      <c r="I61" s="5">
        <f t="shared" si="1"/>
        <v>0</v>
      </c>
      <c r="J61" s="5"/>
      <c r="K61" s="5">
        <f t="shared" si="2"/>
        <v>0</v>
      </c>
      <c r="L61" s="5">
        <f t="shared" si="3"/>
        <v>0</v>
      </c>
      <c r="M61" s="5"/>
      <c r="N61" s="48"/>
    </row>
    <row r="62" spans="1:14" x14ac:dyDescent="0.2">
      <c r="A62" s="20" t="s">
        <v>68</v>
      </c>
      <c r="B62" s="48">
        <v>1030501000</v>
      </c>
      <c r="C62" s="5"/>
      <c r="D62" s="5"/>
      <c r="E62" s="5"/>
      <c r="F62" s="5"/>
      <c r="G62" s="5"/>
      <c r="H62" s="5">
        <f t="shared" si="5"/>
        <v>0</v>
      </c>
      <c r="I62" s="5">
        <f t="shared" si="1"/>
        <v>0</v>
      </c>
      <c r="J62" s="5"/>
      <c r="K62" s="5">
        <f t="shared" si="2"/>
        <v>0</v>
      </c>
      <c r="L62" s="5">
        <f t="shared" si="3"/>
        <v>0</v>
      </c>
      <c r="M62" s="5"/>
      <c r="N62" s="48"/>
    </row>
    <row r="63" spans="1:14" x14ac:dyDescent="0.2">
      <c r="A63" s="20" t="s">
        <v>101</v>
      </c>
      <c r="B63" s="48">
        <v>1030502000</v>
      </c>
      <c r="C63" s="5"/>
      <c r="D63" s="5"/>
      <c r="E63" s="5"/>
      <c r="F63" s="5"/>
      <c r="G63" s="5"/>
      <c r="H63" s="5">
        <f t="shared" si="5"/>
        <v>0</v>
      </c>
      <c r="I63" s="5">
        <f t="shared" si="1"/>
        <v>0</v>
      </c>
      <c r="J63" s="5"/>
      <c r="K63" s="5">
        <f t="shared" si="2"/>
        <v>0</v>
      </c>
      <c r="L63" s="5">
        <f t="shared" si="3"/>
        <v>0</v>
      </c>
      <c r="M63" s="5"/>
      <c r="N63" s="48"/>
    </row>
    <row r="64" spans="1:14" x14ac:dyDescent="0.2">
      <c r="A64" s="15" t="s">
        <v>40</v>
      </c>
      <c r="B64" s="48" t="s">
        <v>41</v>
      </c>
      <c r="C64" s="5"/>
      <c r="D64" s="5"/>
      <c r="E64" s="5"/>
      <c r="F64" s="5"/>
      <c r="G64" s="5"/>
      <c r="H64" s="5">
        <f t="shared" si="5"/>
        <v>0</v>
      </c>
      <c r="I64" s="5">
        <f t="shared" si="1"/>
        <v>0</v>
      </c>
      <c r="J64" s="5"/>
      <c r="K64" s="5">
        <f t="shared" si="2"/>
        <v>0</v>
      </c>
      <c r="L64" s="5">
        <f t="shared" si="3"/>
        <v>0</v>
      </c>
      <c r="M64" s="5"/>
      <c r="N64" s="48"/>
    </row>
    <row r="65" spans="1:14" x14ac:dyDescent="0.2">
      <c r="A65" s="45" t="s">
        <v>142</v>
      </c>
      <c r="B65" s="44" t="s">
        <v>141</v>
      </c>
      <c r="C65" s="5"/>
      <c r="D65" s="5"/>
      <c r="E65" s="5"/>
      <c r="F65" s="5"/>
      <c r="G65" s="5"/>
      <c r="H65" s="5">
        <f t="shared" si="5"/>
        <v>0</v>
      </c>
      <c r="I65" s="5">
        <f t="shared" si="1"/>
        <v>0</v>
      </c>
      <c r="J65" s="5"/>
      <c r="K65" s="5">
        <f t="shared" si="2"/>
        <v>0</v>
      </c>
      <c r="L65" s="5">
        <f t="shared" si="3"/>
        <v>0</v>
      </c>
      <c r="M65" s="5"/>
      <c r="N65" s="48"/>
    </row>
    <row r="66" spans="1:14" x14ac:dyDescent="0.2">
      <c r="A66" s="20" t="s">
        <v>103</v>
      </c>
      <c r="B66" s="8">
        <v>3010101000</v>
      </c>
      <c r="C66" s="5"/>
      <c r="D66" s="5"/>
      <c r="E66" s="5"/>
      <c r="F66" s="5"/>
      <c r="G66" s="5"/>
      <c r="H66" s="5">
        <f t="shared" si="5"/>
        <v>0</v>
      </c>
      <c r="I66" s="5">
        <f t="shared" si="1"/>
        <v>0</v>
      </c>
      <c r="J66" s="5"/>
      <c r="K66" s="5">
        <f t="shared" si="2"/>
        <v>0</v>
      </c>
      <c r="L66" s="5">
        <f t="shared" si="3"/>
        <v>0</v>
      </c>
      <c r="M66" s="5"/>
      <c r="N66" s="48"/>
    </row>
    <row r="67" spans="1:14" x14ac:dyDescent="0.2">
      <c r="A67" s="14" t="s">
        <v>56</v>
      </c>
      <c r="B67" s="48" t="s">
        <v>57</v>
      </c>
      <c r="C67" s="5"/>
      <c r="D67" s="5"/>
      <c r="E67" s="5"/>
      <c r="F67" s="5"/>
      <c r="G67" s="5"/>
      <c r="H67" s="5">
        <f t="shared" si="5"/>
        <v>0</v>
      </c>
      <c r="I67" s="5">
        <f t="shared" si="1"/>
        <v>0</v>
      </c>
      <c r="J67" s="5"/>
      <c r="K67" s="5">
        <f t="shared" si="2"/>
        <v>0</v>
      </c>
      <c r="L67" s="5">
        <f t="shared" si="3"/>
        <v>0</v>
      </c>
      <c r="M67" s="5"/>
      <c r="N67" s="48"/>
    </row>
    <row r="68" spans="1:14" x14ac:dyDescent="0.2">
      <c r="A68" s="14" t="s">
        <v>58</v>
      </c>
      <c r="B68" s="48" t="s">
        <v>59</v>
      </c>
      <c r="C68" s="5"/>
      <c r="D68" s="5"/>
      <c r="E68" s="5"/>
      <c r="F68" s="5"/>
      <c r="G68" s="5"/>
      <c r="H68" s="5">
        <f t="shared" si="5"/>
        <v>0</v>
      </c>
      <c r="I68" s="5">
        <f t="shared" si="1"/>
        <v>0</v>
      </c>
      <c r="J68" s="5"/>
      <c r="K68" s="5">
        <f t="shared" si="2"/>
        <v>0</v>
      </c>
      <c r="L68" s="5">
        <f t="shared" si="3"/>
        <v>0</v>
      </c>
      <c r="M68" s="5"/>
      <c r="N68" s="48"/>
    </row>
    <row r="69" spans="1:14" x14ac:dyDescent="0.2">
      <c r="A69" s="14" t="s">
        <v>60</v>
      </c>
      <c r="B69" s="48" t="s">
        <v>61</v>
      </c>
      <c r="C69" s="5"/>
      <c r="D69" s="5"/>
      <c r="E69" s="5"/>
      <c r="F69" s="5"/>
      <c r="G69" s="5"/>
      <c r="H69" s="5">
        <f t="shared" si="5"/>
        <v>0</v>
      </c>
      <c r="I69" s="5">
        <f t="shared" si="1"/>
        <v>0</v>
      </c>
      <c r="J69" s="5"/>
      <c r="K69" s="5">
        <f t="shared" si="2"/>
        <v>0</v>
      </c>
      <c r="L69" s="5">
        <f t="shared" si="3"/>
        <v>0</v>
      </c>
      <c r="M69" s="5"/>
      <c r="N69" s="48"/>
    </row>
    <row r="70" spans="1:14" x14ac:dyDescent="0.2">
      <c r="A70" s="14" t="s">
        <v>62</v>
      </c>
      <c r="B70" s="48">
        <v>5020201000</v>
      </c>
      <c r="C70" s="5"/>
      <c r="D70" s="5"/>
      <c r="E70" s="5"/>
      <c r="F70" s="5"/>
      <c r="G70" s="5"/>
      <c r="H70" s="5">
        <f t="shared" si="5"/>
        <v>0</v>
      </c>
      <c r="I70" s="5">
        <f t="shared" si="1"/>
        <v>0</v>
      </c>
      <c r="J70" s="5"/>
      <c r="K70" s="5">
        <f t="shared" si="2"/>
        <v>0</v>
      </c>
      <c r="L70" s="5">
        <f t="shared" si="3"/>
        <v>0</v>
      </c>
      <c r="M70" s="5"/>
      <c r="N70" s="48"/>
    </row>
    <row r="71" spans="1:14" x14ac:dyDescent="0.2">
      <c r="A71" s="14" t="s">
        <v>121</v>
      </c>
      <c r="B71" s="48">
        <v>5020101000</v>
      </c>
      <c r="C71" s="5"/>
      <c r="D71" s="5"/>
      <c r="E71" s="5"/>
      <c r="F71" s="5"/>
      <c r="G71" s="5"/>
      <c r="H71" s="5">
        <f t="shared" si="5"/>
        <v>0</v>
      </c>
      <c r="I71" s="5">
        <f t="shared" si="1"/>
        <v>0</v>
      </c>
      <c r="J71" s="5"/>
      <c r="K71" s="5">
        <f t="shared" si="2"/>
        <v>0</v>
      </c>
      <c r="L71" s="5">
        <f t="shared" si="3"/>
        <v>0</v>
      </c>
      <c r="M71" s="5"/>
      <c r="N71" s="48"/>
    </row>
    <row r="72" spans="1:14" x14ac:dyDescent="0.2">
      <c r="A72" s="14" t="s">
        <v>64</v>
      </c>
      <c r="B72" s="48" t="s">
        <v>65</v>
      </c>
      <c r="C72" s="5"/>
      <c r="D72" s="5"/>
      <c r="E72" s="5"/>
      <c r="F72" s="5"/>
      <c r="G72" s="5"/>
      <c r="H72" s="5">
        <f t="shared" si="5"/>
        <v>0</v>
      </c>
      <c r="I72" s="5">
        <f t="shared" si="1"/>
        <v>0</v>
      </c>
      <c r="J72" s="5"/>
      <c r="K72" s="5">
        <f t="shared" si="2"/>
        <v>0</v>
      </c>
      <c r="L72" s="5">
        <f t="shared" si="3"/>
        <v>0</v>
      </c>
      <c r="M72" s="5"/>
      <c r="N72" s="48"/>
    </row>
    <row r="73" spans="1:14" x14ac:dyDescent="0.2">
      <c r="A73" s="14" t="s">
        <v>66</v>
      </c>
      <c r="B73" s="48" t="s">
        <v>67</v>
      </c>
      <c r="C73" s="5"/>
      <c r="D73" s="5"/>
      <c r="E73" s="5"/>
      <c r="F73" s="5"/>
      <c r="G73" s="5"/>
      <c r="H73" s="5">
        <f t="shared" si="5"/>
        <v>0</v>
      </c>
      <c r="I73" s="5">
        <f t="shared" si="1"/>
        <v>0</v>
      </c>
      <c r="J73" s="5"/>
      <c r="K73" s="5">
        <f t="shared" si="2"/>
        <v>0</v>
      </c>
      <c r="L73" s="5">
        <f t="shared" si="3"/>
        <v>0</v>
      </c>
      <c r="M73" s="5"/>
      <c r="N73" s="48"/>
    </row>
    <row r="74" spans="1:14" x14ac:dyDescent="0.2">
      <c r="A74" s="45" t="s">
        <v>120</v>
      </c>
      <c r="B74" s="44" t="s">
        <v>119</v>
      </c>
      <c r="C74" s="5"/>
      <c r="D74" s="5"/>
      <c r="E74" s="5"/>
      <c r="F74" s="5"/>
      <c r="G74" s="5"/>
      <c r="H74" s="5">
        <f t="shared" si="5"/>
        <v>0</v>
      </c>
      <c r="I74" s="5">
        <f t="shared" si="1"/>
        <v>0</v>
      </c>
      <c r="J74" s="5"/>
      <c r="K74" s="5">
        <f t="shared" si="2"/>
        <v>0</v>
      </c>
      <c r="L74" s="5">
        <f t="shared" si="3"/>
        <v>0</v>
      </c>
      <c r="M74" s="5"/>
      <c r="N74" s="48"/>
    </row>
    <row r="75" spans="1:14" x14ac:dyDescent="0.2">
      <c r="A75" s="12" t="s">
        <v>95</v>
      </c>
      <c r="B75" s="48"/>
      <c r="C75" s="5"/>
      <c r="D75" s="5"/>
      <c r="E75" s="5"/>
      <c r="F75" s="5"/>
      <c r="G75" s="5"/>
      <c r="H75" s="5">
        <f t="shared" si="4"/>
        <v>0</v>
      </c>
      <c r="I75" s="5">
        <f t="shared" si="1"/>
        <v>0</v>
      </c>
      <c r="J75" s="5"/>
      <c r="K75" s="5">
        <f t="shared" si="2"/>
        <v>0</v>
      </c>
      <c r="L75" s="5">
        <f t="shared" si="3"/>
        <v>0</v>
      </c>
      <c r="M75" s="5"/>
      <c r="N75" s="48"/>
    </row>
    <row r="76" spans="1:14" x14ac:dyDescent="0.2">
      <c r="A76" s="12" t="s">
        <v>96</v>
      </c>
      <c r="B76" s="48"/>
      <c r="C76" s="5"/>
      <c r="D76" s="5"/>
      <c r="E76" s="5"/>
      <c r="F76" s="5"/>
      <c r="G76" s="5"/>
      <c r="H76" s="5">
        <f t="shared" si="4"/>
        <v>0</v>
      </c>
      <c r="I76" s="5">
        <f t="shared" si="1"/>
        <v>0</v>
      </c>
      <c r="J76" s="5"/>
      <c r="K76" s="5">
        <f t="shared" si="2"/>
        <v>0</v>
      </c>
      <c r="L76" s="5">
        <f t="shared" si="3"/>
        <v>0</v>
      </c>
      <c r="M76" s="5"/>
      <c r="N76" s="48"/>
    </row>
    <row r="77" spans="1:14" x14ac:dyDescent="0.2">
      <c r="A77" s="12" t="s">
        <v>97</v>
      </c>
      <c r="B77" s="48"/>
      <c r="C77" s="5"/>
      <c r="D77" s="5"/>
      <c r="E77" s="5"/>
      <c r="F77" s="5"/>
      <c r="G77" s="5"/>
      <c r="H77" s="5">
        <f t="shared" si="4"/>
        <v>0</v>
      </c>
      <c r="I77" s="5">
        <f t="shared" si="1"/>
        <v>0</v>
      </c>
      <c r="J77" s="5"/>
      <c r="K77" s="5">
        <f t="shared" si="2"/>
        <v>0</v>
      </c>
      <c r="L77" s="5">
        <f t="shared" si="3"/>
        <v>0</v>
      </c>
      <c r="M77" s="5"/>
      <c r="N77" s="48"/>
    </row>
    <row r="78" spans="1:14" x14ac:dyDescent="0.2">
      <c r="A78" s="7"/>
      <c r="B78" s="48"/>
      <c r="C78" s="5"/>
      <c r="D78" s="5"/>
      <c r="E78" s="5"/>
      <c r="F78" s="5"/>
      <c r="G78" s="5"/>
      <c r="H78" s="5">
        <f t="shared" si="4"/>
        <v>0</v>
      </c>
      <c r="I78" s="5">
        <f t="shared" si="1"/>
        <v>0</v>
      </c>
      <c r="J78" s="5"/>
      <c r="K78" s="5">
        <f t="shared" si="2"/>
        <v>0</v>
      </c>
      <c r="L78" s="5">
        <f t="shared" si="3"/>
        <v>0</v>
      </c>
      <c r="M78" s="5"/>
      <c r="N78" s="48"/>
    </row>
    <row r="79" spans="1:14" x14ac:dyDescent="0.2">
      <c r="A79" s="11" t="s">
        <v>98</v>
      </c>
      <c r="B79" s="48"/>
      <c r="C79" s="5"/>
      <c r="D79" s="5"/>
      <c r="E79" s="5"/>
      <c r="F79" s="5"/>
      <c r="G79" s="5"/>
      <c r="H79" s="5">
        <f t="shared" si="4"/>
        <v>0</v>
      </c>
      <c r="I79" s="5">
        <f t="shared" si="1"/>
        <v>0</v>
      </c>
      <c r="J79" s="5"/>
      <c r="K79" s="5">
        <f t="shared" si="2"/>
        <v>0</v>
      </c>
      <c r="L79" s="5">
        <f t="shared" si="3"/>
        <v>0</v>
      </c>
      <c r="M79" s="5"/>
      <c r="N79" s="48"/>
    </row>
    <row r="80" spans="1:14" x14ac:dyDescent="0.2">
      <c r="A80" s="7" t="s">
        <v>92</v>
      </c>
      <c r="B80" s="48"/>
      <c r="C80" s="5"/>
      <c r="D80" s="5"/>
      <c r="E80" s="5"/>
      <c r="F80" s="5"/>
      <c r="G80" s="5"/>
      <c r="H80" s="5">
        <f t="shared" si="4"/>
        <v>0</v>
      </c>
      <c r="I80" s="5">
        <f t="shared" si="1"/>
        <v>0</v>
      </c>
      <c r="J80" s="5"/>
      <c r="K80" s="5">
        <f t="shared" si="2"/>
        <v>0</v>
      </c>
      <c r="L80" s="5">
        <f t="shared" si="3"/>
        <v>0</v>
      </c>
      <c r="M80" s="5"/>
      <c r="N80" s="48"/>
    </row>
    <row r="81" spans="1:14" hidden="1" x14ac:dyDescent="0.2">
      <c r="A81" s="12" t="s">
        <v>93</v>
      </c>
      <c r="B81" s="48"/>
      <c r="C81" s="5"/>
      <c r="D81" s="5"/>
      <c r="E81" s="5"/>
      <c r="F81" s="5"/>
      <c r="G81" s="5"/>
      <c r="H81" s="5">
        <f t="shared" si="4"/>
        <v>0</v>
      </c>
      <c r="I81" s="5">
        <f t="shared" si="1"/>
        <v>0</v>
      </c>
      <c r="J81" s="5"/>
      <c r="K81" s="5">
        <f t="shared" si="2"/>
        <v>0</v>
      </c>
      <c r="L81" s="5">
        <f t="shared" si="3"/>
        <v>0</v>
      </c>
      <c r="M81" s="5"/>
      <c r="N81" s="48"/>
    </row>
    <row r="82" spans="1:14" hidden="1" x14ac:dyDescent="0.2">
      <c r="A82" s="12" t="s">
        <v>94</v>
      </c>
      <c r="B82" s="48"/>
      <c r="C82" s="5"/>
      <c r="D82" s="5"/>
      <c r="E82" s="5"/>
      <c r="F82" s="5"/>
      <c r="G82" s="5"/>
      <c r="H82" s="5">
        <f t="shared" si="4"/>
        <v>0</v>
      </c>
      <c r="I82" s="5">
        <f t="shared" si="1"/>
        <v>0</v>
      </c>
      <c r="J82" s="5"/>
      <c r="K82" s="5">
        <f t="shared" si="2"/>
        <v>0</v>
      </c>
      <c r="L82" s="5">
        <f t="shared" si="3"/>
        <v>0</v>
      </c>
      <c r="M82" s="5"/>
      <c r="N82" s="48"/>
    </row>
    <row r="83" spans="1:14" hidden="1" x14ac:dyDescent="0.2">
      <c r="A83" s="12" t="s">
        <v>95</v>
      </c>
      <c r="B83" s="48"/>
      <c r="C83" s="5"/>
      <c r="D83" s="5"/>
      <c r="E83" s="5"/>
      <c r="F83" s="5"/>
      <c r="G83" s="5"/>
      <c r="H83" s="5">
        <f t="shared" si="4"/>
        <v>0</v>
      </c>
      <c r="I83" s="5">
        <f t="shared" si="1"/>
        <v>0</v>
      </c>
      <c r="J83" s="5"/>
      <c r="K83" s="5">
        <f t="shared" si="2"/>
        <v>0</v>
      </c>
      <c r="L83" s="5">
        <f t="shared" si="3"/>
        <v>0</v>
      </c>
      <c r="M83" s="5"/>
      <c r="N83" s="48"/>
    </row>
    <row r="84" spans="1:14" hidden="1" x14ac:dyDescent="0.2">
      <c r="A84" s="12" t="s">
        <v>96</v>
      </c>
      <c r="B84" s="48"/>
      <c r="C84" s="5"/>
      <c r="D84" s="5"/>
      <c r="E84" s="5"/>
      <c r="F84" s="5"/>
      <c r="G84" s="5"/>
      <c r="H84" s="5">
        <f t="shared" si="4"/>
        <v>0</v>
      </c>
      <c r="I84" s="5">
        <f t="shared" si="1"/>
        <v>0</v>
      </c>
      <c r="J84" s="5"/>
      <c r="K84" s="5">
        <f t="shared" si="2"/>
        <v>0</v>
      </c>
      <c r="L84" s="5">
        <f t="shared" si="3"/>
        <v>0</v>
      </c>
      <c r="M84" s="5"/>
      <c r="N84" s="48"/>
    </row>
    <row r="85" spans="1:14" hidden="1" x14ac:dyDescent="0.2">
      <c r="A85" s="12" t="s">
        <v>97</v>
      </c>
      <c r="B85" s="48"/>
      <c r="C85" s="5"/>
      <c r="D85" s="5"/>
      <c r="E85" s="5"/>
      <c r="F85" s="5"/>
      <c r="G85" s="5"/>
      <c r="H85" s="5">
        <f t="shared" si="4"/>
        <v>0</v>
      </c>
      <c r="I85" s="5">
        <f t="shared" si="1"/>
        <v>0</v>
      </c>
      <c r="J85" s="5"/>
      <c r="K85" s="5">
        <f t="shared" si="2"/>
        <v>0</v>
      </c>
      <c r="L85" s="5">
        <f t="shared" si="3"/>
        <v>0</v>
      </c>
      <c r="M85" s="5"/>
      <c r="N85" s="48"/>
    </row>
    <row r="86" spans="1:14" x14ac:dyDescent="0.2">
      <c r="A86" s="7"/>
      <c r="B86" s="4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1"/>
    </row>
    <row r="87" spans="1:14" s="24" customFormat="1" ht="13.5" thickBot="1" x14ac:dyDescent="0.25">
      <c r="A87" s="16" t="s">
        <v>16</v>
      </c>
      <c r="C87" s="28">
        <f t="shared" ref="C87:L87" si="6">SUM(C15:C85)</f>
        <v>0</v>
      </c>
      <c r="D87" s="28">
        <f t="shared" si="6"/>
        <v>0</v>
      </c>
      <c r="E87" s="28">
        <f t="shared" si="6"/>
        <v>0</v>
      </c>
      <c r="F87" s="28">
        <f t="shared" si="6"/>
        <v>0</v>
      </c>
      <c r="G87" s="28">
        <f t="shared" si="6"/>
        <v>0</v>
      </c>
      <c r="H87" s="28">
        <f t="shared" si="6"/>
        <v>0</v>
      </c>
      <c r="I87" s="28">
        <f t="shared" si="6"/>
        <v>0</v>
      </c>
      <c r="J87" s="28">
        <f t="shared" si="6"/>
        <v>0</v>
      </c>
      <c r="K87" s="28">
        <f t="shared" si="6"/>
        <v>0</v>
      </c>
      <c r="L87" s="28">
        <f t="shared" si="6"/>
        <v>0</v>
      </c>
      <c r="M87" s="28"/>
      <c r="N87" s="29"/>
    </row>
    <row r="88" spans="1:14" ht="13.5" thickTop="1" x14ac:dyDescent="0.2">
      <c r="G88" s="47"/>
    </row>
    <row r="91" spans="1:14" x14ac:dyDescent="0.2">
      <c r="A91" s="47" t="s">
        <v>107</v>
      </c>
      <c r="E91" s="2" t="s">
        <v>106</v>
      </c>
      <c r="K91" s="2" t="s">
        <v>105</v>
      </c>
    </row>
    <row r="94" spans="1:14" x14ac:dyDescent="0.2">
      <c r="A94" s="24" t="s">
        <v>108</v>
      </c>
      <c r="E94" s="34" t="s">
        <v>110</v>
      </c>
      <c r="K94" s="34" t="s">
        <v>115</v>
      </c>
    </row>
    <row r="95" spans="1:14" x14ac:dyDescent="0.2">
      <c r="A95" s="47" t="s">
        <v>109</v>
      </c>
      <c r="E95" s="33" t="s">
        <v>111</v>
      </c>
      <c r="K95" s="33" t="s">
        <v>116</v>
      </c>
    </row>
  </sheetData>
  <mergeCells count="15">
    <mergeCell ref="I11:K11"/>
    <mergeCell ref="L11:M11"/>
    <mergeCell ref="N11:N12"/>
    <mergeCell ref="A7:G7"/>
    <mergeCell ref="A10:G10"/>
    <mergeCell ref="A11:A12"/>
    <mergeCell ref="B11:B12"/>
    <mergeCell ref="C11:C12"/>
    <mergeCell ref="D11:H11"/>
    <mergeCell ref="A1:N1"/>
    <mergeCell ref="A2:N2"/>
    <mergeCell ref="A3:N3"/>
    <mergeCell ref="A4:N4"/>
    <mergeCell ref="A5:G5"/>
    <mergeCell ref="A6:G6"/>
  </mergeCells>
  <printOptions horizontalCentered="1"/>
  <pageMargins left="0.5" right="0.5" top="0.75" bottom="0.5" header="0.5" footer="0.5"/>
  <pageSetup paperSize="9" scale="52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7"/>
  <sheetViews>
    <sheetView zoomScale="90" zoomScaleNormal="90" workbookViewId="0">
      <selection activeCell="M10" sqref="M10"/>
    </sheetView>
    <sheetView workbookViewId="1">
      <selection activeCell="H6" activeCellId="1" sqref="H4 H6:H7"/>
    </sheetView>
  </sheetViews>
  <sheetFormatPr defaultRowHeight="12.75" x14ac:dyDescent="0.2"/>
  <cols>
    <col min="2" max="2" width="15" customWidth="1"/>
    <col min="3" max="3" width="17" style="52" customWidth="1"/>
    <col min="5" max="5" width="15" customWidth="1"/>
    <col min="6" max="6" width="17.85546875" customWidth="1"/>
    <col min="8" max="8" width="15" bestFit="1" customWidth="1"/>
    <col min="9" max="9" width="13.42578125" customWidth="1"/>
    <col min="10" max="10" width="15.42578125" style="52" customWidth="1"/>
    <col min="12" max="12" width="14.140625" customWidth="1"/>
    <col min="13" max="13" width="16.28515625" customWidth="1"/>
  </cols>
  <sheetData>
    <row r="2" spans="2:13" x14ac:dyDescent="0.2">
      <c r="E2" t="s">
        <v>122</v>
      </c>
      <c r="F2" s="52">
        <f ca="1">SUMIF(B:C,E2,C:C)</f>
        <v>17033.300000000003</v>
      </c>
      <c r="H2" s="52">
        <v>240642.71999999994</v>
      </c>
    </row>
    <row r="3" spans="2:13" x14ac:dyDescent="0.2">
      <c r="C3" s="52">
        <f>SUM(C4:C38)</f>
        <v>24118933.25</v>
      </c>
      <c r="E3" t="s">
        <v>123</v>
      </c>
      <c r="F3" s="52">
        <f t="shared" ref="F3:F19" ca="1" si="0">SUMIF(B:C,E3,C:C)</f>
        <v>27798.760000000002</v>
      </c>
      <c r="H3" s="52">
        <v>12156309.609999999</v>
      </c>
      <c r="J3" s="52">
        <f>+SUM(J4:J21)</f>
        <v>38642693.909999996</v>
      </c>
    </row>
    <row r="4" spans="2:13" x14ac:dyDescent="0.2">
      <c r="B4" t="s">
        <v>122</v>
      </c>
      <c r="C4" s="52">
        <v>96.4</v>
      </c>
      <c r="E4" t="s">
        <v>139</v>
      </c>
      <c r="F4" s="52">
        <f t="shared" ca="1" si="0"/>
        <v>800</v>
      </c>
      <c r="H4" s="60">
        <v>3986250</v>
      </c>
      <c r="I4" t="s">
        <v>125</v>
      </c>
      <c r="J4" s="52">
        <v>212475</v>
      </c>
      <c r="L4" s="61" t="s">
        <v>123</v>
      </c>
      <c r="M4" s="62">
        <f ca="1">SUMIF(I:J,L4,J:J)</f>
        <v>29545613</v>
      </c>
    </row>
    <row r="5" spans="2:13" x14ac:dyDescent="0.2">
      <c r="B5" t="s">
        <v>122</v>
      </c>
      <c r="C5" s="52">
        <v>16936.900000000001</v>
      </c>
      <c r="E5" t="s">
        <v>124</v>
      </c>
      <c r="F5" s="52">
        <f t="shared" ca="1" si="0"/>
        <v>1942</v>
      </c>
      <c r="H5" s="52">
        <v>7787938.2200000007</v>
      </c>
      <c r="I5" t="s">
        <v>126</v>
      </c>
      <c r="J5" s="52">
        <v>1928.04</v>
      </c>
      <c r="L5" s="61" t="s">
        <v>141</v>
      </c>
      <c r="M5" s="62">
        <f t="shared" ref="M5:M14" ca="1" si="1">SUMIF(I:J,L5,J:J)</f>
        <v>41731.21</v>
      </c>
    </row>
    <row r="6" spans="2:13" x14ac:dyDescent="0.2">
      <c r="B6" t="s">
        <v>123</v>
      </c>
      <c r="C6" s="52">
        <v>22298.760000000002</v>
      </c>
      <c r="E6" t="s">
        <v>137</v>
      </c>
      <c r="F6" s="52">
        <f t="shared" ca="1" si="0"/>
        <v>240</v>
      </c>
      <c r="H6" s="60">
        <f>18269763-3986250</f>
        <v>14283513</v>
      </c>
      <c r="I6" t="s">
        <v>127</v>
      </c>
      <c r="J6" s="52">
        <v>13719.68</v>
      </c>
      <c r="L6" s="61" t="s">
        <v>125</v>
      </c>
      <c r="M6" s="62">
        <f t="shared" ca="1" si="1"/>
        <v>8775725</v>
      </c>
    </row>
    <row r="7" spans="2:13" x14ac:dyDescent="0.2">
      <c r="B7" t="s">
        <v>123</v>
      </c>
      <c r="C7" s="52">
        <v>5500</v>
      </c>
      <c r="E7" t="s">
        <v>125</v>
      </c>
      <c r="F7" s="52">
        <f t="shared" ca="1" si="0"/>
        <v>23278745.75</v>
      </c>
      <c r="H7" s="60">
        <v>27500</v>
      </c>
      <c r="I7" t="s">
        <v>140</v>
      </c>
      <c r="J7" s="52">
        <v>4520</v>
      </c>
      <c r="L7" t="s">
        <v>134</v>
      </c>
      <c r="M7" s="62">
        <f t="shared" ca="1" si="1"/>
        <v>49765.03</v>
      </c>
    </row>
    <row r="8" spans="2:13" x14ac:dyDescent="0.2">
      <c r="B8" t="s">
        <v>139</v>
      </c>
      <c r="C8" s="52">
        <v>800</v>
      </c>
      <c r="E8" t="s">
        <v>134</v>
      </c>
      <c r="F8" s="52">
        <f t="shared" ca="1" si="0"/>
        <v>522087.35</v>
      </c>
      <c r="I8" t="s">
        <v>132</v>
      </c>
      <c r="J8" s="52">
        <v>8000</v>
      </c>
      <c r="L8" t="s">
        <v>129</v>
      </c>
      <c r="M8" s="52">
        <f t="shared" ca="1" si="1"/>
        <v>2400</v>
      </c>
    </row>
    <row r="9" spans="2:13" x14ac:dyDescent="0.2">
      <c r="B9" t="s">
        <v>124</v>
      </c>
      <c r="C9" s="52">
        <v>1942</v>
      </c>
      <c r="E9" t="s">
        <v>128</v>
      </c>
      <c r="F9" s="52">
        <f t="shared" ca="1" si="0"/>
        <v>2500</v>
      </c>
      <c r="I9" t="s">
        <v>123</v>
      </c>
      <c r="J9" s="52">
        <v>11041500</v>
      </c>
      <c r="L9" t="s">
        <v>130</v>
      </c>
      <c r="M9" s="52">
        <f t="shared" ca="1" si="1"/>
        <v>2000</v>
      </c>
    </row>
    <row r="10" spans="2:13" x14ac:dyDescent="0.2">
      <c r="B10" t="s">
        <v>137</v>
      </c>
      <c r="C10" s="52">
        <v>240</v>
      </c>
      <c r="E10" t="s">
        <v>136</v>
      </c>
      <c r="F10" s="52">
        <f t="shared" ca="1" si="0"/>
        <v>1000</v>
      </c>
      <c r="I10" t="s">
        <v>125</v>
      </c>
      <c r="J10" s="52">
        <v>5082000</v>
      </c>
      <c r="L10" t="s">
        <v>140</v>
      </c>
      <c r="M10" s="52">
        <f t="shared" ca="1" si="1"/>
        <v>165060.35999999999</v>
      </c>
    </row>
    <row r="11" spans="2:13" x14ac:dyDescent="0.2">
      <c r="B11" t="s">
        <v>125</v>
      </c>
      <c r="C11" s="52">
        <v>8625852.75</v>
      </c>
      <c r="E11" t="s">
        <v>129</v>
      </c>
      <c r="F11" s="52">
        <f t="shared" ca="1" si="0"/>
        <v>53700</v>
      </c>
      <c r="I11" t="s">
        <v>127</v>
      </c>
      <c r="J11" s="52">
        <v>14709.609999999999</v>
      </c>
      <c r="L11" t="s">
        <v>126</v>
      </c>
      <c r="M11" s="52">
        <f t="shared" ca="1" si="1"/>
        <v>1928.04</v>
      </c>
    </row>
    <row r="12" spans="2:13" x14ac:dyDescent="0.2">
      <c r="B12" t="s">
        <v>125</v>
      </c>
      <c r="C12" s="52">
        <v>809400</v>
      </c>
      <c r="E12" t="s">
        <v>130</v>
      </c>
      <c r="F12" s="52">
        <f t="shared" ca="1" si="0"/>
        <v>3000</v>
      </c>
      <c r="I12" t="s">
        <v>132</v>
      </c>
      <c r="J12" s="52">
        <v>4350</v>
      </c>
      <c r="L12" t="s">
        <v>127</v>
      </c>
      <c r="M12" s="52">
        <f t="shared" ca="1" si="1"/>
        <v>32243.54</v>
      </c>
    </row>
    <row r="13" spans="2:13" x14ac:dyDescent="0.2">
      <c r="B13" t="s">
        <v>125</v>
      </c>
      <c r="C13" s="52">
        <v>13843493</v>
      </c>
      <c r="E13" t="s">
        <v>131</v>
      </c>
      <c r="F13" s="52">
        <f t="shared" ca="1" si="0"/>
        <v>26390</v>
      </c>
      <c r="I13" t="s">
        <v>123</v>
      </c>
      <c r="J13" s="52">
        <v>18504113</v>
      </c>
      <c r="L13" t="s">
        <v>132</v>
      </c>
      <c r="M13" s="52">
        <f t="shared" ca="1" si="1"/>
        <v>12350</v>
      </c>
    </row>
    <row r="14" spans="2:13" x14ac:dyDescent="0.2">
      <c r="B14" t="s">
        <v>134</v>
      </c>
      <c r="C14" s="52">
        <v>502652.29</v>
      </c>
      <c r="E14" t="s">
        <v>138</v>
      </c>
      <c r="F14" s="52">
        <f t="shared" ca="1" si="0"/>
        <v>156</v>
      </c>
      <c r="I14" t="s">
        <v>125</v>
      </c>
      <c r="J14" s="52">
        <v>3481250</v>
      </c>
      <c r="L14" t="s">
        <v>135</v>
      </c>
      <c r="M14" s="52">
        <f t="shared" ca="1" si="1"/>
        <v>13877.73</v>
      </c>
    </row>
    <row r="15" spans="2:13" x14ac:dyDescent="0.2">
      <c r="B15" t="s">
        <v>134</v>
      </c>
      <c r="C15" s="52">
        <v>19435.060000000001</v>
      </c>
      <c r="E15" t="s">
        <v>126</v>
      </c>
      <c r="F15" s="52">
        <f t="shared" ca="1" si="0"/>
        <v>12704.900000000001</v>
      </c>
      <c r="I15" t="s">
        <v>127</v>
      </c>
      <c r="J15" s="52">
        <v>3814.25</v>
      </c>
    </row>
    <row r="16" spans="2:13" x14ac:dyDescent="0.2">
      <c r="B16" t="s">
        <v>128</v>
      </c>
      <c r="C16" s="52">
        <v>1000</v>
      </c>
      <c r="E16" t="s">
        <v>127</v>
      </c>
      <c r="F16" s="52">
        <f t="shared" ca="1" si="0"/>
        <v>14586.579999999998</v>
      </c>
      <c r="I16" t="s">
        <v>129</v>
      </c>
      <c r="J16" s="52">
        <v>2400</v>
      </c>
    </row>
    <row r="17" spans="2:10" x14ac:dyDescent="0.2">
      <c r="B17" t="s">
        <v>128</v>
      </c>
      <c r="C17" s="52">
        <v>1500</v>
      </c>
      <c r="E17" t="s">
        <v>132</v>
      </c>
      <c r="F17" s="52">
        <f t="shared" ca="1" si="0"/>
        <v>4500</v>
      </c>
      <c r="I17" t="s">
        <v>130</v>
      </c>
      <c r="J17" s="52">
        <v>2000</v>
      </c>
    </row>
    <row r="18" spans="2:10" x14ac:dyDescent="0.2">
      <c r="B18" t="s">
        <v>136</v>
      </c>
      <c r="C18" s="52">
        <v>1000</v>
      </c>
      <c r="E18" t="s">
        <v>135</v>
      </c>
      <c r="F18" s="52">
        <f t="shared" ca="1" si="0"/>
        <v>1120.6399999999999</v>
      </c>
      <c r="I18" t="s">
        <v>135</v>
      </c>
      <c r="J18" s="52">
        <v>13877.73</v>
      </c>
    </row>
    <row r="19" spans="2:10" x14ac:dyDescent="0.2">
      <c r="B19" t="s">
        <v>129</v>
      </c>
      <c r="C19" s="52">
        <v>8100</v>
      </c>
      <c r="E19" t="s">
        <v>133</v>
      </c>
      <c r="F19" s="52">
        <f t="shared" ca="1" si="0"/>
        <v>144470</v>
      </c>
      <c r="I19" t="s">
        <v>134</v>
      </c>
      <c r="J19" s="52">
        <v>49765.03</v>
      </c>
    </row>
    <row r="20" spans="2:10" x14ac:dyDescent="0.2">
      <c r="B20" t="s">
        <v>129</v>
      </c>
      <c r="C20" s="52">
        <v>27300</v>
      </c>
      <c r="I20" t="s">
        <v>141</v>
      </c>
      <c r="J20" s="52">
        <v>41731.21</v>
      </c>
    </row>
    <row r="21" spans="2:10" x14ac:dyDescent="0.2">
      <c r="B21" t="s">
        <v>129</v>
      </c>
      <c r="C21" s="52">
        <v>18300</v>
      </c>
      <c r="I21" s="63" t="s">
        <v>140</v>
      </c>
      <c r="J21" s="60">
        <v>160540.35999999999</v>
      </c>
    </row>
    <row r="22" spans="2:10" x14ac:dyDescent="0.2">
      <c r="B22" t="s">
        <v>130</v>
      </c>
      <c r="C22" s="52">
        <v>2000</v>
      </c>
    </row>
    <row r="23" spans="2:10" x14ac:dyDescent="0.2">
      <c r="B23" t="s">
        <v>130</v>
      </c>
      <c r="C23" s="52">
        <v>1000</v>
      </c>
    </row>
    <row r="24" spans="2:10" x14ac:dyDescent="0.2">
      <c r="B24" t="s">
        <v>131</v>
      </c>
      <c r="C24" s="52">
        <v>10000</v>
      </c>
    </row>
    <row r="25" spans="2:10" x14ac:dyDescent="0.2">
      <c r="B25" t="s">
        <v>131</v>
      </c>
      <c r="C25" s="52">
        <v>6900</v>
      </c>
    </row>
    <row r="26" spans="2:10" x14ac:dyDescent="0.2">
      <c r="B26" t="s">
        <v>131</v>
      </c>
      <c r="C26" s="52">
        <v>9490</v>
      </c>
    </row>
    <row r="27" spans="2:10" x14ac:dyDescent="0.2">
      <c r="B27" t="s">
        <v>138</v>
      </c>
      <c r="C27" s="52">
        <v>156</v>
      </c>
    </row>
    <row r="28" spans="2:10" x14ac:dyDescent="0.2">
      <c r="B28" t="s">
        <v>126</v>
      </c>
      <c r="C28" s="52">
        <v>1547.86</v>
      </c>
    </row>
    <row r="29" spans="2:10" x14ac:dyDescent="0.2">
      <c r="B29" t="s">
        <v>126</v>
      </c>
      <c r="C29" s="52">
        <v>806.27</v>
      </c>
    </row>
    <row r="30" spans="2:10" x14ac:dyDescent="0.2">
      <c r="B30" t="s">
        <v>126</v>
      </c>
      <c r="C30" s="52">
        <v>10350.77</v>
      </c>
    </row>
    <row r="31" spans="2:10" x14ac:dyDescent="0.2">
      <c r="B31" t="s">
        <v>127</v>
      </c>
      <c r="C31" s="52">
        <v>4263.1899999999996</v>
      </c>
    </row>
    <row r="32" spans="2:10" x14ac:dyDescent="0.2">
      <c r="B32" t="s">
        <v>127</v>
      </c>
      <c r="C32" s="52">
        <v>4444.82</v>
      </c>
    </row>
    <row r="33" spans="2:3" x14ac:dyDescent="0.2">
      <c r="B33" t="s">
        <v>127</v>
      </c>
      <c r="C33" s="52">
        <v>5878.57</v>
      </c>
    </row>
    <row r="34" spans="2:3" x14ac:dyDescent="0.2">
      <c r="B34" t="s">
        <v>132</v>
      </c>
      <c r="C34" s="52">
        <v>4500</v>
      </c>
    </row>
    <row r="35" spans="2:3" x14ac:dyDescent="0.2">
      <c r="B35" t="s">
        <v>135</v>
      </c>
      <c r="C35" s="52">
        <v>1120.6399999999999</v>
      </c>
    </row>
    <row r="36" spans="2:3" x14ac:dyDescent="0.2">
      <c r="B36" t="s">
        <v>133</v>
      </c>
      <c r="C36" s="52">
        <v>144470</v>
      </c>
    </row>
    <row r="37" spans="2:3" x14ac:dyDescent="0.2">
      <c r="B37" s="63" t="s">
        <v>140</v>
      </c>
      <c r="C37" s="60">
        <v>6157.97</v>
      </c>
    </row>
  </sheetData>
  <sortState ref="L4:L20">
    <sortCondition ref="L4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workbookViewId="0">
      <pane ySplit="13" topLeftCell="A14" activePane="bottomLeft" state="frozen"/>
      <selection pane="bottomLeft" activeCell="D25" sqref="D25"/>
    </sheetView>
    <sheetView workbookViewId="1">
      <selection sqref="A1:N1"/>
    </sheetView>
  </sheetViews>
  <sheetFormatPr defaultRowHeight="12.75" x14ac:dyDescent="0.2"/>
  <cols>
    <col min="1" max="1" width="74.85546875" style="37" customWidth="1"/>
    <col min="2" max="2" width="12.140625" style="37" customWidth="1"/>
    <col min="3" max="3" width="10.7109375" style="37" customWidth="1"/>
    <col min="4" max="4" width="13.28515625" style="2" customWidth="1"/>
    <col min="5" max="6" width="13.5703125" style="2" customWidth="1"/>
    <col min="7" max="7" width="13.85546875" style="2" customWidth="1"/>
    <col min="8" max="8" width="14.42578125" style="2" customWidth="1"/>
    <col min="9" max="9" width="17.7109375" style="2" customWidth="1"/>
    <col min="10" max="10" width="16.5703125" style="2" customWidth="1"/>
    <col min="11" max="11" width="14" style="2" customWidth="1"/>
    <col min="12" max="12" width="14.28515625" style="2" customWidth="1"/>
    <col min="13" max="13" width="9.42578125" style="37" customWidth="1"/>
    <col min="14" max="14" width="11" style="37" customWidth="1"/>
    <col min="15" max="16384" width="9.140625" style="37"/>
  </cols>
  <sheetData>
    <row r="1" spans="1:14" x14ac:dyDescent="0.2">
      <c r="A1" s="57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x14ac:dyDescent="0.2">
      <c r="A2" s="58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x14ac:dyDescent="0.2">
      <c r="A3" s="59" t="s">
        <v>114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x14ac:dyDescent="0.2">
      <c r="A4" s="58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x14ac:dyDescent="0.2">
      <c r="A5" s="55" t="s">
        <v>3</v>
      </c>
      <c r="B5" s="55"/>
      <c r="C5" s="55"/>
      <c r="D5" s="55"/>
      <c r="E5" s="55"/>
      <c r="F5" s="55"/>
      <c r="G5" s="55"/>
    </row>
    <row r="6" spans="1:14" x14ac:dyDescent="0.2">
      <c r="A6" s="55" t="s">
        <v>4</v>
      </c>
      <c r="B6" s="55"/>
      <c r="C6" s="55"/>
      <c r="D6" s="55"/>
      <c r="E6" s="55"/>
      <c r="F6" s="55"/>
      <c r="G6" s="55"/>
      <c r="H6" s="37"/>
      <c r="I6" s="37"/>
      <c r="J6" s="37"/>
      <c r="K6" s="37"/>
      <c r="L6" s="37"/>
    </row>
    <row r="7" spans="1:14" x14ac:dyDescent="0.2">
      <c r="A7" s="55" t="s">
        <v>5</v>
      </c>
      <c r="B7" s="55"/>
      <c r="C7" s="55"/>
      <c r="D7" s="55"/>
      <c r="E7" s="55"/>
      <c r="F7" s="55"/>
      <c r="G7" s="55"/>
      <c r="H7" s="37"/>
      <c r="I7" s="37"/>
      <c r="J7" s="37"/>
      <c r="K7" s="37"/>
      <c r="L7" s="37"/>
    </row>
    <row r="8" spans="1:14" x14ac:dyDescent="0.2">
      <c r="A8" s="3" t="s">
        <v>70</v>
      </c>
      <c r="D8" s="37"/>
      <c r="E8" s="37"/>
      <c r="F8" s="37"/>
      <c r="G8" s="37"/>
      <c r="H8" s="37"/>
      <c r="I8" s="37"/>
      <c r="J8" s="37"/>
      <c r="K8" s="37"/>
      <c r="L8" s="37"/>
    </row>
    <row r="9" spans="1:14" x14ac:dyDescent="0.2">
      <c r="A9" s="3" t="s">
        <v>104</v>
      </c>
      <c r="D9" s="37"/>
      <c r="E9" s="37"/>
      <c r="F9" s="37"/>
      <c r="G9" s="37"/>
      <c r="H9" s="37"/>
      <c r="I9" s="37"/>
      <c r="J9" s="37"/>
      <c r="K9" s="37"/>
      <c r="L9" s="37"/>
    </row>
    <row r="10" spans="1:14" x14ac:dyDescent="0.2">
      <c r="A10" s="55"/>
      <c r="B10" s="55"/>
      <c r="C10" s="55"/>
      <c r="D10" s="55"/>
      <c r="E10" s="55"/>
      <c r="F10" s="55"/>
      <c r="G10" s="55"/>
      <c r="H10" s="22"/>
      <c r="I10" s="22"/>
      <c r="J10" s="22"/>
      <c r="K10" s="22"/>
      <c r="L10" s="22"/>
      <c r="M10" s="22"/>
      <c r="N10" s="22"/>
    </row>
    <row r="11" spans="1:14" s="25" customFormat="1" x14ac:dyDescent="0.2">
      <c r="A11" s="54" t="s">
        <v>6</v>
      </c>
      <c r="B11" s="54" t="s">
        <v>7</v>
      </c>
      <c r="C11" s="56" t="s">
        <v>100</v>
      </c>
      <c r="D11" s="53" t="s">
        <v>8</v>
      </c>
      <c r="E11" s="53"/>
      <c r="F11" s="53"/>
      <c r="G11" s="53"/>
      <c r="H11" s="53"/>
      <c r="I11" s="53" t="s">
        <v>9</v>
      </c>
      <c r="J11" s="53"/>
      <c r="K11" s="53"/>
      <c r="L11" s="54" t="s">
        <v>10</v>
      </c>
      <c r="M11" s="54"/>
      <c r="N11" s="54" t="s">
        <v>11</v>
      </c>
    </row>
    <row r="12" spans="1:14" s="25" customFormat="1" ht="25.5" x14ac:dyDescent="0.2">
      <c r="A12" s="54"/>
      <c r="B12" s="54"/>
      <c r="C12" s="56"/>
      <c r="D12" s="35" t="s">
        <v>12</v>
      </c>
      <c r="E12" s="35" t="s">
        <v>13</v>
      </c>
      <c r="F12" s="35" t="s">
        <v>14</v>
      </c>
      <c r="G12" s="35" t="s">
        <v>15</v>
      </c>
      <c r="H12" s="35" t="s">
        <v>16</v>
      </c>
      <c r="I12" s="27" t="s">
        <v>17</v>
      </c>
      <c r="J12" s="27" t="s">
        <v>18</v>
      </c>
      <c r="K12" s="35" t="s">
        <v>19</v>
      </c>
      <c r="L12" s="35" t="s">
        <v>20</v>
      </c>
      <c r="M12" s="36" t="s">
        <v>21</v>
      </c>
      <c r="N12" s="54"/>
    </row>
    <row r="13" spans="1:14" s="39" customFormat="1" x14ac:dyDescent="0.2">
      <c r="A13" s="39" t="s">
        <v>22</v>
      </c>
      <c r="B13" s="39" t="s">
        <v>23</v>
      </c>
      <c r="C13" s="39" t="s">
        <v>24</v>
      </c>
      <c r="D13" s="18" t="s">
        <v>25</v>
      </c>
      <c r="E13" s="18" t="s">
        <v>26</v>
      </c>
      <c r="F13" s="18" t="s">
        <v>27</v>
      </c>
      <c r="G13" s="18" t="s">
        <v>28</v>
      </c>
      <c r="H13" s="18" t="s">
        <v>29</v>
      </c>
      <c r="I13" s="18" t="s">
        <v>30</v>
      </c>
      <c r="J13" s="18" t="s">
        <v>31</v>
      </c>
      <c r="K13" s="18" t="s">
        <v>32</v>
      </c>
      <c r="L13" s="18" t="s">
        <v>33</v>
      </c>
      <c r="M13" s="39" t="s">
        <v>34</v>
      </c>
      <c r="N13" s="39" t="s">
        <v>35</v>
      </c>
    </row>
    <row r="14" spans="1:14" x14ac:dyDescent="0.2">
      <c r="A14" s="3" t="s">
        <v>71</v>
      </c>
      <c r="B14" s="38"/>
      <c r="C14" s="38"/>
      <c r="D14" s="5"/>
      <c r="E14" s="5"/>
      <c r="F14" s="5"/>
      <c r="G14" s="5"/>
      <c r="H14" s="5"/>
      <c r="I14" s="5"/>
      <c r="J14" s="5"/>
      <c r="K14" s="5"/>
      <c r="L14" s="5"/>
      <c r="M14" s="38"/>
      <c r="N14" s="38"/>
    </row>
    <row r="15" spans="1:14" x14ac:dyDescent="0.2">
      <c r="A15" s="3" t="s">
        <v>72</v>
      </c>
      <c r="B15" s="3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38"/>
    </row>
    <row r="16" spans="1:14" x14ac:dyDescent="0.2">
      <c r="A16" s="6" t="s">
        <v>73</v>
      </c>
      <c r="B16" s="38"/>
      <c r="C16" s="5"/>
      <c r="D16" s="5"/>
      <c r="E16" s="5"/>
      <c r="F16" s="5"/>
      <c r="G16" s="5"/>
      <c r="H16" s="5">
        <f>+D16+E16+F16+G16</f>
        <v>0</v>
      </c>
      <c r="I16" s="5">
        <f>+H16</f>
        <v>0</v>
      </c>
      <c r="J16" s="5"/>
      <c r="K16" s="5">
        <f>+I16+J16</f>
        <v>0</v>
      </c>
      <c r="L16" s="5">
        <f>+H16-C16</f>
        <v>0</v>
      </c>
      <c r="M16" s="21"/>
      <c r="N16" s="38"/>
    </row>
    <row r="17" spans="1:14" x14ac:dyDescent="0.2">
      <c r="A17" s="7" t="s">
        <v>74</v>
      </c>
      <c r="B17" s="38">
        <v>4010101001</v>
      </c>
      <c r="C17" s="5"/>
      <c r="D17" s="5"/>
      <c r="E17" s="5"/>
      <c r="F17" s="5"/>
      <c r="G17" s="5"/>
      <c r="H17" s="5">
        <f t="shared" ref="H17:H78" si="0">+D17+E17+F17+G17</f>
        <v>0</v>
      </c>
      <c r="I17" s="5">
        <f t="shared" ref="I17:I78" si="1">+H17</f>
        <v>0</v>
      </c>
      <c r="J17" s="5"/>
      <c r="K17" s="5">
        <f t="shared" ref="K17:K78" si="2">+I17+J17</f>
        <v>0</v>
      </c>
      <c r="L17" s="5">
        <f t="shared" ref="L17:L78" si="3">+H17-C17</f>
        <v>0</v>
      </c>
      <c r="M17" s="5"/>
      <c r="N17" s="38"/>
    </row>
    <row r="18" spans="1:14" x14ac:dyDescent="0.2">
      <c r="A18" s="7" t="s">
        <v>75</v>
      </c>
      <c r="B18" s="38">
        <v>4010303001</v>
      </c>
      <c r="C18" s="5"/>
      <c r="D18" s="5"/>
      <c r="E18" s="5"/>
      <c r="F18" s="5"/>
      <c r="G18" s="5"/>
      <c r="H18" s="5">
        <f t="shared" si="0"/>
        <v>0</v>
      </c>
      <c r="I18" s="5">
        <f t="shared" si="1"/>
        <v>0</v>
      </c>
      <c r="J18" s="5"/>
      <c r="K18" s="5">
        <f t="shared" si="2"/>
        <v>0</v>
      </c>
      <c r="L18" s="5">
        <f t="shared" si="3"/>
        <v>0</v>
      </c>
      <c r="M18" s="5"/>
      <c r="N18" s="38"/>
    </row>
    <row r="19" spans="1:14" x14ac:dyDescent="0.2">
      <c r="A19" s="7" t="s">
        <v>76</v>
      </c>
      <c r="B19" s="38">
        <v>4010303002</v>
      </c>
      <c r="C19" s="5"/>
      <c r="D19" s="5"/>
      <c r="E19" s="5"/>
      <c r="F19" s="5"/>
      <c r="G19" s="5"/>
      <c r="H19" s="5">
        <f t="shared" si="0"/>
        <v>0</v>
      </c>
      <c r="I19" s="5">
        <f t="shared" si="1"/>
        <v>0</v>
      </c>
      <c r="J19" s="5"/>
      <c r="K19" s="5">
        <f t="shared" si="2"/>
        <v>0</v>
      </c>
      <c r="L19" s="5">
        <f t="shared" si="3"/>
        <v>0</v>
      </c>
      <c r="M19" s="5"/>
      <c r="N19" s="38"/>
    </row>
    <row r="20" spans="1:14" hidden="1" x14ac:dyDescent="0.2">
      <c r="A20" s="7" t="s">
        <v>77</v>
      </c>
      <c r="B20" s="38">
        <v>4010104000</v>
      </c>
      <c r="C20" s="5"/>
      <c r="D20" s="5"/>
      <c r="E20" s="5"/>
      <c r="F20" s="5"/>
      <c r="G20" s="5"/>
      <c r="H20" s="5">
        <f t="shared" si="0"/>
        <v>0</v>
      </c>
      <c r="I20" s="5">
        <f t="shared" si="1"/>
        <v>0</v>
      </c>
      <c r="J20" s="5"/>
      <c r="K20" s="5">
        <f t="shared" si="2"/>
        <v>0</v>
      </c>
      <c r="L20" s="5">
        <f t="shared" si="3"/>
        <v>0</v>
      </c>
      <c r="M20" s="5"/>
      <c r="N20" s="38"/>
    </row>
    <row r="21" spans="1:14" hidden="1" x14ac:dyDescent="0.2">
      <c r="A21" s="7" t="s">
        <v>78</v>
      </c>
      <c r="B21" s="38"/>
      <c r="C21" s="5"/>
      <c r="D21" s="5"/>
      <c r="E21" s="5"/>
      <c r="F21" s="5"/>
      <c r="G21" s="5"/>
      <c r="H21" s="5">
        <f t="shared" si="0"/>
        <v>0</v>
      </c>
      <c r="I21" s="5">
        <f t="shared" si="1"/>
        <v>0</v>
      </c>
      <c r="J21" s="5"/>
      <c r="K21" s="5">
        <f t="shared" si="2"/>
        <v>0</v>
      </c>
      <c r="L21" s="5">
        <f t="shared" si="3"/>
        <v>0</v>
      </c>
      <c r="M21" s="5"/>
      <c r="N21" s="38"/>
    </row>
    <row r="22" spans="1:14" hidden="1" x14ac:dyDescent="0.2">
      <c r="A22" s="7" t="s">
        <v>79</v>
      </c>
      <c r="B22" s="38"/>
      <c r="C22" s="5"/>
      <c r="D22" s="5"/>
      <c r="E22" s="5"/>
      <c r="F22" s="5"/>
      <c r="G22" s="5"/>
      <c r="H22" s="5">
        <f t="shared" si="0"/>
        <v>0</v>
      </c>
      <c r="I22" s="5">
        <f t="shared" si="1"/>
        <v>0</v>
      </c>
      <c r="J22" s="5"/>
      <c r="K22" s="5">
        <f t="shared" si="2"/>
        <v>0</v>
      </c>
      <c r="L22" s="5">
        <f t="shared" si="3"/>
        <v>0</v>
      </c>
      <c r="M22" s="5"/>
      <c r="N22" s="38"/>
    </row>
    <row r="23" spans="1:14" x14ac:dyDescent="0.2">
      <c r="A23" s="3"/>
      <c r="B23" s="38"/>
      <c r="C23" s="5"/>
      <c r="D23" s="5"/>
      <c r="E23" s="5"/>
      <c r="F23" s="5"/>
      <c r="G23" s="5"/>
      <c r="H23" s="5">
        <f t="shared" si="0"/>
        <v>0</v>
      </c>
      <c r="I23" s="5">
        <f t="shared" si="1"/>
        <v>0</v>
      </c>
      <c r="J23" s="5"/>
      <c r="K23" s="5">
        <f t="shared" si="2"/>
        <v>0</v>
      </c>
      <c r="L23" s="5">
        <f t="shared" si="3"/>
        <v>0</v>
      </c>
      <c r="M23" s="5"/>
      <c r="N23" s="38"/>
    </row>
    <row r="24" spans="1:14" x14ac:dyDescent="0.2">
      <c r="A24" s="6" t="s">
        <v>80</v>
      </c>
      <c r="B24" s="38"/>
      <c r="C24" s="5"/>
      <c r="D24" s="5"/>
      <c r="E24" s="5"/>
      <c r="F24" s="5"/>
      <c r="G24" s="5"/>
      <c r="H24" s="5">
        <f t="shared" si="0"/>
        <v>0</v>
      </c>
      <c r="I24" s="5">
        <f t="shared" si="1"/>
        <v>0</v>
      </c>
      <c r="J24" s="5"/>
      <c r="K24" s="5">
        <f t="shared" si="2"/>
        <v>0</v>
      </c>
      <c r="L24" s="5">
        <f t="shared" si="3"/>
        <v>0</v>
      </c>
      <c r="M24" s="5"/>
      <c r="N24" s="38"/>
    </row>
    <row r="25" spans="1:14" x14ac:dyDescent="0.2">
      <c r="A25" s="7" t="s">
        <v>69</v>
      </c>
      <c r="B25" s="8">
        <v>4020221003</v>
      </c>
      <c r="C25" s="5"/>
      <c r="D25" s="5">
        <f>1124+3503.08</f>
        <v>4627.08</v>
      </c>
      <c r="E25" s="5"/>
      <c r="F25" s="5"/>
      <c r="G25" s="5"/>
      <c r="H25" s="5">
        <f t="shared" si="0"/>
        <v>4627.08</v>
      </c>
      <c r="I25" s="5">
        <v>1124</v>
      </c>
      <c r="J25" s="5">
        <v>3503.08</v>
      </c>
      <c r="K25" s="5">
        <f t="shared" si="2"/>
        <v>4627.08</v>
      </c>
      <c r="L25" s="5">
        <f t="shared" si="3"/>
        <v>4627.08</v>
      </c>
      <c r="M25" s="5"/>
      <c r="N25" s="38"/>
    </row>
    <row r="26" spans="1:14" x14ac:dyDescent="0.2">
      <c r="A26" s="7" t="s">
        <v>99</v>
      </c>
      <c r="B26" s="38" t="s">
        <v>46</v>
      </c>
      <c r="C26" s="5"/>
      <c r="D26" s="5">
        <f>500+500+2500</f>
        <v>3500</v>
      </c>
      <c r="E26" s="5"/>
      <c r="F26" s="5"/>
      <c r="G26" s="5"/>
      <c r="H26" s="5">
        <f t="shared" si="0"/>
        <v>3500</v>
      </c>
      <c r="I26" s="5">
        <f t="shared" si="1"/>
        <v>3500</v>
      </c>
      <c r="J26" s="5"/>
      <c r="K26" s="5">
        <f t="shared" si="2"/>
        <v>3500</v>
      </c>
      <c r="L26" s="5">
        <f t="shared" si="3"/>
        <v>3500</v>
      </c>
      <c r="M26" s="5"/>
      <c r="N26" s="38"/>
    </row>
    <row r="27" spans="1:14" x14ac:dyDescent="0.2">
      <c r="A27" s="7" t="s">
        <v>47</v>
      </c>
      <c r="B27" s="38" t="s">
        <v>48</v>
      </c>
      <c r="C27" s="5"/>
      <c r="D27" s="5">
        <v>500</v>
      </c>
      <c r="E27" s="5"/>
      <c r="F27" s="5"/>
      <c r="G27" s="5"/>
      <c r="H27" s="5">
        <f t="shared" si="0"/>
        <v>500</v>
      </c>
      <c r="I27" s="5">
        <f t="shared" si="1"/>
        <v>500</v>
      </c>
      <c r="J27" s="5"/>
      <c r="K27" s="5">
        <f t="shared" si="2"/>
        <v>500</v>
      </c>
      <c r="L27" s="5">
        <f t="shared" si="3"/>
        <v>500</v>
      </c>
      <c r="M27" s="5"/>
      <c r="N27" s="38"/>
    </row>
    <row r="28" spans="1:14" x14ac:dyDescent="0.2">
      <c r="A28" s="9" t="s">
        <v>49</v>
      </c>
      <c r="B28" s="38" t="s">
        <v>50</v>
      </c>
      <c r="C28" s="5"/>
      <c r="D28" s="5">
        <f>25800+26400+46200</f>
        <v>98400</v>
      </c>
      <c r="E28" s="5"/>
      <c r="F28" s="5"/>
      <c r="G28" s="5"/>
      <c r="H28" s="5">
        <f t="shared" si="0"/>
        <v>98400</v>
      </c>
      <c r="I28" s="5">
        <f t="shared" si="1"/>
        <v>98400</v>
      </c>
      <c r="J28" s="5"/>
      <c r="K28" s="5">
        <f t="shared" si="2"/>
        <v>98400</v>
      </c>
      <c r="L28" s="5">
        <f t="shared" si="3"/>
        <v>98400</v>
      </c>
      <c r="M28" s="5"/>
      <c r="N28" s="38"/>
    </row>
    <row r="29" spans="1:14" x14ac:dyDescent="0.2">
      <c r="A29" s="9" t="s">
        <v>51</v>
      </c>
      <c r="B29" s="38" t="s">
        <v>52</v>
      </c>
      <c r="C29" s="5"/>
      <c r="D29" s="5">
        <v>500</v>
      </c>
      <c r="E29" s="5"/>
      <c r="F29" s="5"/>
      <c r="G29" s="5"/>
      <c r="H29" s="5">
        <f t="shared" si="0"/>
        <v>500</v>
      </c>
      <c r="I29" s="5">
        <f t="shared" si="1"/>
        <v>500</v>
      </c>
      <c r="J29" s="5"/>
      <c r="K29" s="5">
        <f t="shared" si="2"/>
        <v>500</v>
      </c>
      <c r="L29" s="5">
        <f t="shared" si="3"/>
        <v>500</v>
      </c>
      <c r="M29" s="5"/>
      <c r="N29" s="38"/>
    </row>
    <row r="30" spans="1:14" x14ac:dyDescent="0.2">
      <c r="A30" s="9" t="s">
        <v>53</v>
      </c>
      <c r="B30" s="38" t="s">
        <v>54</v>
      </c>
      <c r="C30" s="5"/>
      <c r="D30" s="5"/>
      <c r="E30" s="5"/>
      <c r="F30" s="5"/>
      <c r="G30" s="5"/>
      <c r="H30" s="5">
        <f t="shared" si="0"/>
        <v>0</v>
      </c>
      <c r="I30" s="5">
        <f t="shared" si="1"/>
        <v>0</v>
      </c>
      <c r="J30" s="5"/>
      <c r="K30" s="5">
        <f t="shared" si="2"/>
        <v>0</v>
      </c>
      <c r="L30" s="5">
        <f t="shared" si="3"/>
        <v>0</v>
      </c>
      <c r="M30" s="5"/>
      <c r="N30" s="38"/>
    </row>
    <row r="31" spans="1:14" x14ac:dyDescent="0.2">
      <c r="A31" s="7" t="s">
        <v>81</v>
      </c>
      <c r="B31" s="38"/>
      <c r="C31" s="5"/>
      <c r="D31" s="5"/>
      <c r="E31" s="5"/>
      <c r="F31" s="5"/>
      <c r="G31" s="5"/>
      <c r="H31" s="5">
        <f t="shared" si="0"/>
        <v>0</v>
      </c>
      <c r="I31" s="5">
        <f t="shared" si="1"/>
        <v>0</v>
      </c>
      <c r="J31" s="5"/>
      <c r="K31" s="5">
        <f t="shared" si="2"/>
        <v>0</v>
      </c>
      <c r="L31" s="5">
        <f t="shared" si="3"/>
        <v>0</v>
      </c>
      <c r="M31" s="5"/>
      <c r="N31" s="38"/>
    </row>
    <row r="32" spans="1:14" x14ac:dyDescent="0.2">
      <c r="A32" s="7" t="s">
        <v>82</v>
      </c>
      <c r="B32" s="38"/>
      <c r="C32" s="5"/>
      <c r="D32" s="5"/>
      <c r="E32" s="5"/>
      <c r="F32" s="5"/>
      <c r="G32" s="5"/>
      <c r="H32" s="5">
        <f t="shared" si="0"/>
        <v>0</v>
      </c>
      <c r="I32" s="5">
        <f t="shared" si="1"/>
        <v>0</v>
      </c>
      <c r="J32" s="5"/>
      <c r="K32" s="5">
        <f t="shared" si="2"/>
        <v>0</v>
      </c>
      <c r="L32" s="5">
        <f t="shared" si="3"/>
        <v>0</v>
      </c>
      <c r="M32" s="5"/>
      <c r="N32" s="38"/>
    </row>
    <row r="33" spans="1:14" x14ac:dyDescent="0.2">
      <c r="A33" s="7" t="s">
        <v>83</v>
      </c>
      <c r="B33" s="38" t="s">
        <v>55</v>
      </c>
      <c r="C33" s="5"/>
      <c r="D33" s="5">
        <f>640+9312.15+14208.21</f>
        <v>24160.36</v>
      </c>
      <c r="E33" s="5"/>
      <c r="F33" s="5"/>
      <c r="G33" s="5"/>
      <c r="H33" s="5">
        <f t="shared" si="0"/>
        <v>24160.36</v>
      </c>
      <c r="I33" s="5">
        <v>640</v>
      </c>
      <c r="J33" s="5"/>
      <c r="K33" s="5">
        <f t="shared" si="2"/>
        <v>640</v>
      </c>
      <c r="L33" s="5">
        <f>+H33-C33</f>
        <v>24160.36</v>
      </c>
      <c r="M33" s="5"/>
      <c r="N33" s="38"/>
    </row>
    <row r="34" spans="1:14" x14ac:dyDescent="0.2">
      <c r="A34" s="3"/>
      <c r="B34" s="38"/>
      <c r="C34" s="5"/>
      <c r="D34" s="5"/>
      <c r="E34" s="5"/>
      <c r="F34" s="5"/>
      <c r="G34" s="5"/>
      <c r="H34" s="5">
        <f t="shared" si="0"/>
        <v>0</v>
      </c>
      <c r="I34" s="5">
        <f t="shared" si="1"/>
        <v>0</v>
      </c>
      <c r="J34" s="5"/>
      <c r="K34" s="5">
        <f t="shared" si="2"/>
        <v>0</v>
      </c>
      <c r="L34" s="5">
        <f t="shared" si="3"/>
        <v>0</v>
      </c>
      <c r="M34" s="5"/>
      <c r="N34" s="38"/>
    </row>
    <row r="35" spans="1:14" x14ac:dyDescent="0.2">
      <c r="A35" s="3" t="s">
        <v>84</v>
      </c>
      <c r="B35" s="38"/>
      <c r="C35" s="5"/>
      <c r="D35" s="5"/>
      <c r="E35" s="5"/>
      <c r="F35" s="5"/>
      <c r="G35" s="5"/>
      <c r="H35" s="5">
        <f t="shared" si="0"/>
        <v>0</v>
      </c>
      <c r="I35" s="5">
        <f t="shared" si="1"/>
        <v>0</v>
      </c>
      <c r="J35" s="5"/>
      <c r="K35" s="5">
        <f t="shared" si="2"/>
        <v>0</v>
      </c>
      <c r="L35" s="5">
        <f t="shared" si="3"/>
        <v>0</v>
      </c>
      <c r="M35" s="5"/>
      <c r="N35" s="38"/>
    </row>
    <row r="36" spans="1:14" x14ac:dyDescent="0.2">
      <c r="A36" s="6" t="s">
        <v>73</v>
      </c>
      <c r="B36" s="38"/>
      <c r="C36" s="5"/>
      <c r="D36" s="5"/>
      <c r="E36" s="5"/>
      <c r="F36" s="5"/>
      <c r="G36" s="5"/>
      <c r="H36" s="5">
        <f t="shared" si="0"/>
        <v>0</v>
      </c>
      <c r="I36" s="5">
        <f t="shared" si="1"/>
        <v>0</v>
      </c>
      <c r="J36" s="5"/>
      <c r="K36" s="5">
        <f t="shared" si="2"/>
        <v>0</v>
      </c>
      <c r="L36" s="5">
        <f t="shared" si="3"/>
        <v>0</v>
      </c>
      <c r="M36" s="5"/>
      <c r="N36" s="38"/>
    </row>
    <row r="37" spans="1:14" hidden="1" x14ac:dyDescent="0.2">
      <c r="A37" s="7" t="s">
        <v>85</v>
      </c>
      <c r="B37" s="38"/>
      <c r="C37" s="5"/>
      <c r="D37" s="5"/>
      <c r="E37" s="5"/>
      <c r="F37" s="5"/>
      <c r="G37" s="5"/>
      <c r="H37" s="5">
        <f t="shared" si="0"/>
        <v>0</v>
      </c>
      <c r="I37" s="5">
        <f t="shared" si="1"/>
        <v>0</v>
      </c>
      <c r="J37" s="5"/>
      <c r="K37" s="5">
        <f t="shared" si="2"/>
        <v>0</v>
      </c>
      <c r="L37" s="5">
        <f t="shared" si="3"/>
        <v>0</v>
      </c>
      <c r="M37" s="5"/>
      <c r="N37" s="38"/>
    </row>
    <row r="38" spans="1:14" hidden="1" x14ac:dyDescent="0.2">
      <c r="A38" s="7" t="s">
        <v>74</v>
      </c>
      <c r="B38" s="38"/>
      <c r="C38" s="5"/>
      <c r="D38" s="5"/>
      <c r="E38" s="5"/>
      <c r="F38" s="5"/>
      <c r="G38" s="5"/>
      <c r="H38" s="5">
        <f t="shared" si="0"/>
        <v>0</v>
      </c>
      <c r="I38" s="5">
        <f t="shared" si="1"/>
        <v>0</v>
      </c>
      <c r="J38" s="5"/>
      <c r="K38" s="5">
        <f t="shared" si="2"/>
        <v>0</v>
      </c>
      <c r="L38" s="5">
        <f t="shared" si="3"/>
        <v>0</v>
      </c>
      <c r="M38" s="5"/>
      <c r="N38" s="38"/>
    </row>
    <row r="39" spans="1:14" hidden="1" x14ac:dyDescent="0.2">
      <c r="A39" s="7" t="s">
        <v>75</v>
      </c>
      <c r="B39" s="38"/>
      <c r="C39" s="5"/>
      <c r="D39" s="5"/>
      <c r="E39" s="5"/>
      <c r="F39" s="5"/>
      <c r="G39" s="5"/>
      <c r="H39" s="5">
        <f t="shared" si="0"/>
        <v>0</v>
      </c>
      <c r="I39" s="5">
        <f t="shared" si="1"/>
        <v>0</v>
      </c>
      <c r="J39" s="5"/>
      <c r="K39" s="5">
        <f t="shared" si="2"/>
        <v>0</v>
      </c>
      <c r="L39" s="5">
        <f t="shared" si="3"/>
        <v>0</v>
      </c>
      <c r="M39" s="5"/>
      <c r="N39" s="38"/>
    </row>
    <row r="40" spans="1:14" hidden="1" x14ac:dyDescent="0.2">
      <c r="A40" s="7" t="s">
        <v>76</v>
      </c>
      <c r="B40" s="38"/>
      <c r="C40" s="5"/>
      <c r="D40" s="5"/>
      <c r="E40" s="5"/>
      <c r="F40" s="5"/>
      <c r="G40" s="5"/>
      <c r="H40" s="5">
        <f t="shared" si="0"/>
        <v>0</v>
      </c>
      <c r="I40" s="5">
        <f t="shared" si="1"/>
        <v>0</v>
      </c>
      <c r="J40" s="5"/>
      <c r="K40" s="5">
        <f t="shared" si="2"/>
        <v>0</v>
      </c>
      <c r="L40" s="5">
        <f t="shared" si="3"/>
        <v>0</v>
      </c>
      <c r="M40" s="5"/>
      <c r="N40" s="38"/>
    </row>
    <row r="41" spans="1:14" hidden="1" x14ac:dyDescent="0.2">
      <c r="A41" s="7" t="s">
        <v>86</v>
      </c>
      <c r="B41" s="38"/>
      <c r="C41" s="5"/>
      <c r="D41" s="5"/>
      <c r="E41" s="5"/>
      <c r="F41" s="5"/>
      <c r="G41" s="5"/>
      <c r="H41" s="5">
        <f t="shared" si="0"/>
        <v>0</v>
      </c>
      <c r="I41" s="5">
        <f t="shared" si="1"/>
        <v>0</v>
      </c>
      <c r="J41" s="5"/>
      <c r="K41" s="5">
        <f t="shared" si="2"/>
        <v>0</v>
      </c>
      <c r="L41" s="5">
        <f t="shared" si="3"/>
        <v>0</v>
      </c>
      <c r="M41" s="5"/>
      <c r="N41" s="38"/>
    </row>
    <row r="42" spans="1:14" hidden="1" x14ac:dyDescent="0.2">
      <c r="A42" s="7" t="s">
        <v>87</v>
      </c>
      <c r="B42" s="38"/>
      <c r="C42" s="5"/>
      <c r="D42" s="5"/>
      <c r="E42" s="5"/>
      <c r="F42" s="5"/>
      <c r="G42" s="5"/>
      <c r="H42" s="5">
        <f t="shared" si="0"/>
        <v>0</v>
      </c>
      <c r="I42" s="5">
        <f t="shared" si="1"/>
        <v>0</v>
      </c>
      <c r="J42" s="5"/>
      <c r="K42" s="5">
        <f t="shared" si="2"/>
        <v>0</v>
      </c>
      <c r="L42" s="5">
        <f t="shared" si="3"/>
        <v>0</v>
      </c>
      <c r="M42" s="5"/>
      <c r="N42" s="38"/>
    </row>
    <row r="43" spans="1:14" x14ac:dyDescent="0.2">
      <c r="A43" s="7"/>
      <c r="B43" s="38"/>
      <c r="C43" s="5"/>
      <c r="D43" s="5"/>
      <c r="E43" s="5"/>
      <c r="F43" s="5"/>
      <c r="G43" s="5"/>
      <c r="H43" s="5">
        <f t="shared" si="0"/>
        <v>0</v>
      </c>
      <c r="I43" s="5">
        <f t="shared" si="1"/>
        <v>0</v>
      </c>
      <c r="J43" s="5"/>
      <c r="K43" s="5">
        <f t="shared" si="2"/>
        <v>0</v>
      </c>
      <c r="L43" s="5">
        <f t="shared" si="3"/>
        <v>0</v>
      </c>
      <c r="M43" s="5"/>
      <c r="N43" s="38"/>
    </row>
    <row r="44" spans="1:14" x14ac:dyDescent="0.2">
      <c r="A44" s="6" t="s">
        <v>80</v>
      </c>
      <c r="B44" s="38"/>
      <c r="C44" s="5"/>
      <c r="D44" s="5"/>
      <c r="E44" s="5"/>
      <c r="F44" s="5"/>
      <c r="G44" s="5"/>
      <c r="H44" s="5">
        <f t="shared" si="0"/>
        <v>0</v>
      </c>
      <c r="I44" s="5">
        <f t="shared" si="1"/>
        <v>0</v>
      </c>
      <c r="J44" s="5"/>
      <c r="K44" s="5">
        <f t="shared" si="2"/>
        <v>0</v>
      </c>
      <c r="L44" s="5">
        <f t="shared" si="3"/>
        <v>0</v>
      </c>
      <c r="M44" s="5"/>
      <c r="N44" s="38"/>
    </row>
    <row r="45" spans="1:14" x14ac:dyDescent="0.2">
      <c r="A45" s="7" t="s">
        <v>88</v>
      </c>
      <c r="B45" s="38"/>
      <c r="C45" s="5"/>
      <c r="D45" s="5"/>
      <c r="E45" s="5"/>
      <c r="F45" s="5"/>
      <c r="G45" s="5"/>
      <c r="H45" s="5">
        <f t="shared" si="0"/>
        <v>0</v>
      </c>
      <c r="I45" s="5">
        <f t="shared" si="1"/>
        <v>0</v>
      </c>
      <c r="J45" s="5"/>
      <c r="K45" s="5">
        <f t="shared" si="2"/>
        <v>0</v>
      </c>
      <c r="L45" s="5">
        <f t="shared" si="3"/>
        <v>0</v>
      </c>
      <c r="M45" s="5"/>
      <c r="N45" s="38"/>
    </row>
    <row r="46" spans="1:14" x14ac:dyDescent="0.2">
      <c r="A46" s="32" t="s">
        <v>89</v>
      </c>
      <c r="B46" s="38"/>
      <c r="C46" s="5"/>
      <c r="D46" s="5"/>
      <c r="E46" s="5"/>
      <c r="F46" s="5"/>
      <c r="G46" s="5"/>
      <c r="H46" s="5">
        <f t="shared" si="0"/>
        <v>0</v>
      </c>
      <c r="I46" s="5">
        <v>0</v>
      </c>
      <c r="J46" s="5"/>
      <c r="K46" s="5">
        <f t="shared" si="2"/>
        <v>0</v>
      </c>
      <c r="L46" s="5">
        <f t="shared" si="3"/>
        <v>0</v>
      </c>
      <c r="M46" s="5"/>
      <c r="N46" s="38"/>
    </row>
    <row r="47" spans="1:14" x14ac:dyDescent="0.2">
      <c r="A47" s="7"/>
      <c r="B47" s="38"/>
      <c r="C47" s="5"/>
      <c r="D47" s="5"/>
      <c r="E47" s="5"/>
      <c r="F47" s="5"/>
      <c r="G47" s="5"/>
      <c r="H47" s="5">
        <f t="shared" si="0"/>
        <v>0</v>
      </c>
      <c r="I47" s="5">
        <f t="shared" si="1"/>
        <v>0</v>
      </c>
      <c r="J47" s="5"/>
      <c r="K47" s="5">
        <f t="shared" si="2"/>
        <v>0</v>
      </c>
      <c r="L47" s="5">
        <f t="shared" si="3"/>
        <v>0</v>
      </c>
      <c r="M47" s="5"/>
      <c r="N47" s="38"/>
    </row>
    <row r="48" spans="1:14" x14ac:dyDescent="0.2">
      <c r="A48" s="10" t="s">
        <v>90</v>
      </c>
      <c r="B48" s="38"/>
      <c r="C48" s="5"/>
      <c r="D48" s="5"/>
      <c r="E48" s="5"/>
      <c r="F48" s="5"/>
      <c r="G48" s="5"/>
      <c r="H48" s="5">
        <f t="shared" si="0"/>
        <v>0</v>
      </c>
      <c r="I48" s="5">
        <f t="shared" si="1"/>
        <v>0</v>
      </c>
      <c r="J48" s="5"/>
      <c r="K48" s="5">
        <f t="shared" si="2"/>
        <v>0</v>
      </c>
      <c r="L48" s="5">
        <f t="shared" si="3"/>
        <v>0</v>
      </c>
      <c r="M48" s="5"/>
      <c r="N48" s="38"/>
    </row>
    <row r="49" spans="1:14" x14ac:dyDescent="0.2">
      <c r="A49" s="11" t="s">
        <v>91</v>
      </c>
      <c r="B49" s="38"/>
      <c r="C49" s="5"/>
      <c r="D49" s="5"/>
      <c r="E49" s="5"/>
      <c r="F49" s="5"/>
      <c r="G49" s="5"/>
      <c r="H49" s="5">
        <f t="shared" si="0"/>
        <v>0</v>
      </c>
      <c r="I49" s="5">
        <f t="shared" si="1"/>
        <v>0</v>
      </c>
      <c r="J49" s="5"/>
      <c r="K49" s="5">
        <f t="shared" si="2"/>
        <v>0</v>
      </c>
      <c r="L49" s="5">
        <f t="shared" si="3"/>
        <v>0</v>
      </c>
      <c r="M49" s="5"/>
      <c r="N49" s="38"/>
    </row>
    <row r="50" spans="1:14" x14ac:dyDescent="0.2">
      <c r="A50" s="7" t="s">
        <v>92</v>
      </c>
      <c r="B50" s="38"/>
      <c r="C50" s="5"/>
      <c r="D50" s="5"/>
      <c r="E50" s="5"/>
      <c r="F50" s="5"/>
      <c r="G50" s="5"/>
      <c r="H50" s="5">
        <f t="shared" si="0"/>
        <v>0</v>
      </c>
      <c r="I50" s="5">
        <f t="shared" si="1"/>
        <v>0</v>
      </c>
      <c r="J50" s="5"/>
      <c r="K50" s="5">
        <f t="shared" si="2"/>
        <v>0</v>
      </c>
      <c r="L50" s="5">
        <f t="shared" si="3"/>
        <v>0</v>
      </c>
      <c r="M50" s="5"/>
      <c r="N50" s="38"/>
    </row>
    <row r="51" spans="1:14" x14ac:dyDescent="0.2">
      <c r="A51" s="12" t="s">
        <v>93</v>
      </c>
      <c r="B51" s="38"/>
      <c r="C51" s="5"/>
      <c r="D51" s="5"/>
      <c r="E51" s="5"/>
      <c r="F51" s="5"/>
      <c r="G51" s="5"/>
      <c r="H51" s="5">
        <f t="shared" si="0"/>
        <v>0</v>
      </c>
      <c r="I51" s="5">
        <f t="shared" si="1"/>
        <v>0</v>
      </c>
      <c r="J51" s="5"/>
      <c r="K51" s="5">
        <f t="shared" si="2"/>
        <v>0</v>
      </c>
      <c r="L51" s="5">
        <f t="shared" si="3"/>
        <v>0</v>
      </c>
      <c r="M51" s="5"/>
      <c r="N51" s="38"/>
    </row>
    <row r="52" spans="1:14" x14ac:dyDescent="0.2">
      <c r="A52" s="13" t="s">
        <v>36</v>
      </c>
      <c r="B52" s="38" t="s">
        <v>37</v>
      </c>
      <c r="C52" s="5"/>
      <c r="D52" s="5">
        <f>320+380+5430.98</f>
        <v>6130.98</v>
      </c>
      <c r="E52" s="5"/>
      <c r="F52" s="5"/>
      <c r="G52" s="5"/>
      <c r="H52" s="5">
        <f t="shared" si="0"/>
        <v>6130.98</v>
      </c>
      <c r="I52" s="5">
        <f t="shared" si="1"/>
        <v>6130.98</v>
      </c>
      <c r="J52" s="5"/>
      <c r="K52" s="5">
        <f t="shared" si="2"/>
        <v>6130.98</v>
      </c>
      <c r="L52" s="5">
        <f t="shared" si="3"/>
        <v>6130.98</v>
      </c>
      <c r="M52" s="5"/>
      <c r="N52" s="38"/>
    </row>
    <row r="53" spans="1:14" x14ac:dyDescent="0.2">
      <c r="A53" s="13" t="s">
        <v>38</v>
      </c>
      <c r="B53" s="38" t="s">
        <v>39</v>
      </c>
      <c r="C53" s="5"/>
      <c r="D53" s="5">
        <f>2+6960</f>
        <v>6962</v>
      </c>
      <c r="E53" s="5"/>
      <c r="F53" s="5"/>
      <c r="G53" s="5"/>
      <c r="H53" s="5">
        <f t="shared" si="0"/>
        <v>6962</v>
      </c>
      <c r="I53" s="5">
        <f t="shared" si="1"/>
        <v>6962</v>
      </c>
      <c r="J53" s="5"/>
      <c r="K53" s="5">
        <f t="shared" si="2"/>
        <v>6962</v>
      </c>
      <c r="L53" s="5">
        <f t="shared" si="3"/>
        <v>6962</v>
      </c>
      <c r="M53" s="5"/>
      <c r="N53" s="38"/>
    </row>
    <row r="54" spans="1:14" x14ac:dyDescent="0.2">
      <c r="A54" s="19" t="s">
        <v>102</v>
      </c>
      <c r="B54" s="38">
        <v>1030503000</v>
      </c>
      <c r="C54" s="5"/>
      <c r="D54" s="5">
        <f>400.51+242929.89</f>
        <v>243330.40000000002</v>
      </c>
      <c r="E54" s="5"/>
      <c r="F54" s="5"/>
      <c r="G54" s="5"/>
      <c r="H54" s="5">
        <f t="shared" si="0"/>
        <v>243330.40000000002</v>
      </c>
      <c r="I54" s="5">
        <v>400.51</v>
      </c>
      <c r="J54" s="5">
        <v>242929.89</v>
      </c>
      <c r="K54" s="5">
        <f t="shared" si="2"/>
        <v>243330.40000000002</v>
      </c>
      <c r="L54" s="5">
        <f t="shared" si="3"/>
        <v>243330.40000000002</v>
      </c>
      <c r="M54" s="5"/>
      <c r="N54" s="38"/>
    </row>
    <row r="55" spans="1:14" x14ac:dyDescent="0.2">
      <c r="A55" s="13" t="s">
        <v>42</v>
      </c>
      <c r="B55" s="38" t="s">
        <v>43</v>
      </c>
      <c r="C55" s="5"/>
      <c r="D55" s="5">
        <f>301652+1989500+604135+10000</f>
        <v>2905287</v>
      </c>
      <c r="E55" s="5"/>
      <c r="F55" s="5"/>
      <c r="G55" s="5"/>
      <c r="H55" s="5">
        <f t="shared" si="0"/>
        <v>2905287</v>
      </c>
      <c r="I55" s="5">
        <f t="shared" si="1"/>
        <v>2905287</v>
      </c>
      <c r="J55" s="5"/>
      <c r="K55" s="5">
        <f t="shared" si="2"/>
        <v>2905287</v>
      </c>
      <c r="L55" s="5">
        <f t="shared" si="3"/>
        <v>2905287</v>
      </c>
      <c r="M55" s="5"/>
      <c r="N55" s="38"/>
    </row>
    <row r="56" spans="1:14" x14ac:dyDescent="0.2">
      <c r="A56" s="13" t="s">
        <v>44</v>
      </c>
      <c r="B56" s="38" t="s">
        <v>45</v>
      </c>
      <c r="C56" s="5"/>
      <c r="D56" s="5"/>
      <c r="E56" s="5"/>
      <c r="F56" s="5"/>
      <c r="G56" s="5"/>
      <c r="H56" s="5">
        <f t="shared" si="0"/>
        <v>0</v>
      </c>
      <c r="I56" s="5">
        <f t="shared" si="1"/>
        <v>0</v>
      </c>
      <c r="J56" s="5"/>
      <c r="K56" s="5">
        <f t="shared" si="2"/>
        <v>0</v>
      </c>
      <c r="L56" s="5">
        <f t="shared" si="3"/>
        <v>0</v>
      </c>
      <c r="M56" s="5"/>
      <c r="N56" s="38"/>
    </row>
    <row r="57" spans="1:14" x14ac:dyDescent="0.2">
      <c r="A57" s="12" t="s">
        <v>94</v>
      </c>
      <c r="B57" s="38"/>
      <c r="C57" s="5"/>
      <c r="D57" s="5"/>
      <c r="E57" s="5"/>
      <c r="F57" s="5"/>
      <c r="G57" s="5"/>
      <c r="H57" s="5">
        <f t="shared" si="0"/>
        <v>0</v>
      </c>
      <c r="I57" s="5">
        <f t="shared" si="1"/>
        <v>0</v>
      </c>
      <c r="J57" s="5"/>
      <c r="K57" s="5">
        <f t="shared" si="2"/>
        <v>0</v>
      </c>
      <c r="L57" s="5">
        <f t="shared" si="3"/>
        <v>0</v>
      </c>
      <c r="M57" s="5"/>
      <c r="N57" s="38"/>
    </row>
    <row r="58" spans="1:14" x14ac:dyDescent="0.2">
      <c r="A58" s="20" t="s">
        <v>68</v>
      </c>
      <c r="B58" s="38">
        <v>1030501000</v>
      </c>
      <c r="C58" s="5"/>
      <c r="D58" s="5">
        <v>0.06</v>
      </c>
      <c r="E58" s="5"/>
      <c r="F58" s="5"/>
      <c r="G58" s="5"/>
      <c r="H58" s="5">
        <f t="shared" si="0"/>
        <v>0.06</v>
      </c>
      <c r="I58" s="5">
        <f t="shared" si="1"/>
        <v>0.06</v>
      </c>
      <c r="J58" s="5"/>
      <c r="K58" s="5">
        <f t="shared" si="2"/>
        <v>0.06</v>
      </c>
      <c r="L58" s="5">
        <f t="shared" si="3"/>
        <v>0.06</v>
      </c>
      <c r="M58" s="5"/>
      <c r="N58" s="38"/>
    </row>
    <row r="59" spans="1:14" x14ac:dyDescent="0.2">
      <c r="A59" s="20" t="s">
        <v>101</v>
      </c>
      <c r="B59" s="38">
        <v>1030502000</v>
      </c>
      <c r="C59" s="5"/>
      <c r="D59" s="5">
        <v>9168</v>
      </c>
      <c r="E59" s="5"/>
      <c r="F59" s="5"/>
      <c r="G59" s="5"/>
      <c r="H59" s="5">
        <f t="shared" si="0"/>
        <v>9168</v>
      </c>
      <c r="I59" s="5">
        <f t="shared" si="1"/>
        <v>9168</v>
      </c>
      <c r="J59" s="5"/>
      <c r="K59" s="5">
        <f t="shared" si="2"/>
        <v>9168</v>
      </c>
      <c r="L59" s="5">
        <f t="shared" si="3"/>
        <v>9168</v>
      </c>
      <c r="M59" s="5"/>
      <c r="N59" s="38"/>
    </row>
    <row r="60" spans="1:14" x14ac:dyDescent="0.2">
      <c r="A60" s="15" t="s">
        <v>40</v>
      </c>
      <c r="B60" s="38" t="s">
        <v>41</v>
      </c>
      <c r="C60" s="5"/>
      <c r="D60" s="5">
        <v>44.23</v>
      </c>
      <c r="E60" s="5"/>
      <c r="F60" s="5"/>
      <c r="G60" s="5"/>
      <c r="H60" s="5">
        <f t="shared" si="0"/>
        <v>44.23</v>
      </c>
      <c r="I60" s="5">
        <f t="shared" si="1"/>
        <v>44.23</v>
      </c>
      <c r="J60" s="5"/>
      <c r="K60" s="5">
        <f t="shared" si="2"/>
        <v>44.23</v>
      </c>
      <c r="L60" s="5">
        <f t="shared" si="3"/>
        <v>44.23</v>
      </c>
      <c r="M60" s="5"/>
      <c r="N60" s="38"/>
    </row>
    <row r="61" spans="1:14" x14ac:dyDescent="0.2">
      <c r="A61" s="20" t="s">
        <v>103</v>
      </c>
      <c r="B61" s="8">
        <v>3010101000</v>
      </c>
      <c r="C61" s="5"/>
      <c r="D61" s="5">
        <v>428</v>
      </c>
      <c r="E61" s="5"/>
      <c r="F61" s="5"/>
      <c r="G61" s="5"/>
      <c r="H61" s="5">
        <f t="shared" si="0"/>
        <v>428</v>
      </c>
      <c r="I61" s="5">
        <f t="shared" si="1"/>
        <v>428</v>
      </c>
      <c r="J61" s="5"/>
      <c r="K61" s="5">
        <f t="shared" si="2"/>
        <v>428</v>
      </c>
      <c r="L61" s="5">
        <f t="shared" si="3"/>
        <v>428</v>
      </c>
      <c r="M61" s="5"/>
      <c r="N61" s="38"/>
    </row>
    <row r="62" spans="1:14" x14ac:dyDescent="0.2">
      <c r="A62" s="14" t="s">
        <v>56</v>
      </c>
      <c r="B62" s="38" t="s">
        <v>57</v>
      </c>
      <c r="C62" s="5"/>
      <c r="D62" s="5"/>
      <c r="E62" s="5"/>
      <c r="F62" s="5"/>
      <c r="G62" s="5"/>
      <c r="H62" s="5">
        <f t="shared" si="0"/>
        <v>0</v>
      </c>
      <c r="I62" s="5">
        <f t="shared" si="1"/>
        <v>0</v>
      </c>
      <c r="J62" s="5"/>
      <c r="K62" s="5">
        <f t="shared" si="2"/>
        <v>0</v>
      </c>
      <c r="L62" s="5">
        <f t="shared" si="3"/>
        <v>0</v>
      </c>
      <c r="M62" s="5"/>
      <c r="N62" s="38"/>
    </row>
    <row r="63" spans="1:14" x14ac:dyDescent="0.2">
      <c r="A63" s="14" t="s">
        <v>58</v>
      </c>
      <c r="B63" s="38" t="s">
        <v>59</v>
      </c>
      <c r="C63" s="5"/>
      <c r="D63" s="5"/>
      <c r="E63" s="5"/>
      <c r="F63" s="5"/>
      <c r="G63" s="5"/>
      <c r="H63" s="5">
        <f t="shared" si="0"/>
        <v>0</v>
      </c>
      <c r="I63" s="5">
        <f t="shared" si="1"/>
        <v>0</v>
      </c>
      <c r="J63" s="5"/>
      <c r="K63" s="5">
        <f t="shared" si="2"/>
        <v>0</v>
      </c>
      <c r="L63" s="5">
        <f t="shared" si="3"/>
        <v>0</v>
      </c>
      <c r="M63" s="5"/>
      <c r="N63" s="38"/>
    </row>
    <row r="64" spans="1:14" x14ac:dyDescent="0.2">
      <c r="A64" s="14" t="s">
        <v>60</v>
      </c>
      <c r="B64" s="38" t="s">
        <v>61</v>
      </c>
      <c r="C64" s="5"/>
      <c r="D64" s="5"/>
      <c r="E64" s="5"/>
      <c r="F64" s="5"/>
      <c r="G64" s="5"/>
      <c r="H64" s="5">
        <f t="shared" si="0"/>
        <v>0</v>
      </c>
      <c r="I64" s="5">
        <f t="shared" si="1"/>
        <v>0</v>
      </c>
      <c r="J64" s="5"/>
      <c r="K64" s="5">
        <f t="shared" si="2"/>
        <v>0</v>
      </c>
      <c r="L64" s="5">
        <f t="shared" si="3"/>
        <v>0</v>
      </c>
      <c r="M64" s="5"/>
      <c r="N64" s="38"/>
    </row>
    <row r="65" spans="1:14" x14ac:dyDescent="0.2">
      <c r="A65" s="14" t="s">
        <v>62</v>
      </c>
      <c r="B65" s="38" t="s">
        <v>63</v>
      </c>
      <c r="C65" s="5"/>
      <c r="D65" s="5"/>
      <c r="E65" s="5"/>
      <c r="F65" s="5"/>
      <c r="G65" s="5"/>
      <c r="H65" s="5">
        <f t="shared" si="0"/>
        <v>0</v>
      </c>
      <c r="I65" s="5">
        <f t="shared" si="1"/>
        <v>0</v>
      </c>
      <c r="J65" s="5"/>
      <c r="K65" s="5">
        <f t="shared" si="2"/>
        <v>0</v>
      </c>
      <c r="L65" s="5">
        <f t="shared" si="3"/>
        <v>0</v>
      </c>
      <c r="M65" s="5"/>
      <c r="N65" s="38"/>
    </row>
    <row r="66" spans="1:14" x14ac:dyDescent="0.2">
      <c r="A66" s="14" t="s">
        <v>64</v>
      </c>
      <c r="B66" s="38" t="s">
        <v>65</v>
      </c>
      <c r="C66" s="5"/>
      <c r="D66" s="5">
        <f>16186.45+15473.27</f>
        <v>31659.72</v>
      </c>
      <c r="E66" s="5"/>
      <c r="F66" s="5"/>
      <c r="G66" s="5"/>
      <c r="H66" s="5">
        <f t="shared" si="0"/>
        <v>31659.72</v>
      </c>
      <c r="I66" s="5">
        <f t="shared" si="1"/>
        <v>31659.72</v>
      </c>
      <c r="J66" s="5"/>
      <c r="K66" s="5">
        <f t="shared" si="2"/>
        <v>31659.72</v>
      </c>
      <c r="L66" s="5">
        <f t="shared" si="3"/>
        <v>31659.72</v>
      </c>
      <c r="M66" s="5"/>
      <c r="N66" s="38"/>
    </row>
    <row r="67" spans="1:14" x14ac:dyDescent="0.2">
      <c r="A67" s="14" t="s">
        <v>66</v>
      </c>
      <c r="B67" s="38" t="s">
        <v>67</v>
      </c>
      <c r="C67" s="5"/>
      <c r="D67" s="5"/>
      <c r="E67" s="5"/>
      <c r="F67" s="5"/>
      <c r="G67" s="5"/>
      <c r="H67" s="5">
        <f t="shared" si="0"/>
        <v>0</v>
      </c>
      <c r="I67" s="5">
        <f t="shared" si="1"/>
        <v>0</v>
      </c>
      <c r="J67" s="5"/>
      <c r="K67" s="5">
        <f t="shared" si="2"/>
        <v>0</v>
      </c>
      <c r="L67" s="5">
        <f t="shared" si="3"/>
        <v>0</v>
      </c>
      <c r="M67" s="5"/>
      <c r="N67" s="38"/>
    </row>
    <row r="68" spans="1:14" x14ac:dyDescent="0.2">
      <c r="A68" s="12" t="s">
        <v>95</v>
      </c>
      <c r="B68" s="38"/>
      <c r="C68" s="5"/>
      <c r="D68" s="5"/>
      <c r="E68" s="5"/>
      <c r="F68" s="5"/>
      <c r="G68" s="5"/>
      <c r="H68" s="5">
        <f t="shared" si="0"/>
        <v>0</v>
      </c>
      <c r="I68" s="5">
        <f t="shared" si="1"/>
        <v>0</v>
      </c>
      <c r="J68" s="5"/>
      <c r="K68" s="5">
        <f t="shared" si="2"/>
        <v>0</v>
      </c>
      <c r="L68" s="5">
        <f t="shared" si="3"/>
        <v>0</v>
      </c>
      <c r="M68" s="5"/>
      <c r="N68" s="38"/>
    </row>
    <row r="69" spans="1:14" x14ac:dyDescent="0.2">
      <c r="A69" s="12" t="s">
        <v>96</v>
      </c>
      <c r="B69" s="38"/>
      <c r="C69" s="5"/>
      <c r="D69" s="5"/>
      <c r="E69" s="5"/>
      <c r="F69" s="5"/>
      <c r="G69" s="5"/>
      <c r="H69" s="5">
        <f t="shared" si="0"/>
        <v>0</v>
      </c>
      <c r="I69" s="5">
        <f t="shared" si="1"/>
        <v>0</v>
      </c>
      <c r="J69" s="5"/>
      <c r="K69" s="5">
        <f t="shared" si="2"/>
        <v>0</v>
      </c>
      <c r="L69" s="5">
        <f t="shared" si="3"/>
        <v>0</v>
      </c>
      <c r="M69" s="5"/>
      <c r="N69" s="38"/>
    </row>
    <row r="70" spans="1:14" x14ac:dyDescent="0.2">
      <c r="A70" s="12" t="s">
        <v>97</v>
      </c>
      <c r="B70" s="38"/>
      <c r="C70" s="5"/>
      <c r="D70" s="5"/>
      <c r="E70" s="5"/>
      <c r="F70" s="5"/>
      <c r="G70" s="5"/>
      <c r="H70" s="5">
        <f t="shared" si="0"/>
        <v>0</v>
      </c>
      <c r="I70" s="5">
        <f t="shared" si="1"/>
        <v>0</v>
      </c>
      <c r="J70" s="5"/>
      <c r="K70" s="5">
        <f t="shared" si="2"/>
        <v>0</v>
      </c>
      <c r="L70" s="5">
        <f t="shared" si="3"/>
        <v>0</v>
      </c>
      <c r="M70" s="5"/>
      <c r="N70" s="38"/>
    </row>
    <row r="71" spans="1:14" x14ac:dyDescent="0.2">
      <c r="A71" s="7"/>
      <c r="B71" s="38"/>
      <c r="C71" s="5"/>
      <c r="D71" s="5"/>
      <c r="E71" s="5"/>
      <c r="F71" s="5"/>
      <c r="G71" s="5"/>
      <c r="H71" s="5">
        <f t="shared" si="0"/>
        <v>0</v>
      </c>
      <c r="I71" s="5">
        <f t="shared" si="1"/>
        <v>0</v>
      </c>
      <c r="J71" s="5"/>
      <c r="K71" s="5">
        <f t="shared" si="2"/>
        <v>0</v>
      </c>
      <c r="L71" s="5">
        <f t="shared" si="3"/>
        <v>0</v>
      </c>
      <c r="M71" s="5"/>
      <c r="N71" s="38"/>
    </row>
    <row r="72" spans="1:14" x14ac:dyDescent="0.2">
      <c r="A72" s="11" t="s">
        <v>98</v>
      </c>
      <c r="B72" s="38"/>
      <c r="C72" s="5"/>
      <c r="D72" s="5"/>
      <c r="E72" s="5"/>
      <c r="F72" s="5"/>
      <c r="G72" s="5"/>
      <c r="H72" s="5">
        <f t="shared" si="0"/>
        <v>0</v>
      </c>
      <c r="I72" s="5">
        <f t="shared" si="1"/>
        <v>0</v>
      </c>
      <c r="J72" s="5"/>
      <c r="K72" s="5">
        <f t="shared" si="2"/>
        <v>0</v>
      </c>
      <c r="L72" s="5">
        <f t="shared" si="3"/>
        <v>0</v>
      </c>
      <c r="M72" s="5"/>
      <c r="N72" s="38"/>
    </row>
    <row r="73" spans="1:14" x14ac:dyDescent="0.2">
      <c r="A73" s="7" t="s">
        <v>92</v>
      </c>
      <c r="B73" s="38"/>
      <c r="C73" s="5"/>
      <c r="D73" s="5"/>
      <c r="E73" s="5"/>
      <c r="F73" s="5"/>
      <c r="G73" s="5"/>
      <c r="H73" s="5">
        <f t="shared" si="0"/>
        <v>0</v>
      </c>
      <c r="I73" s="5">
        <f t="shared" si="1"/>
        <v>0</v>
      </c>
      <c r="J73" s="5"/>
      <c r="K73" s="5">
        <f t="shared" si="2"/>
        <v>0</v>
      </c>
      <c r="L73" s="5">
        <f t="shared" si="3"/>
        <v>0</v>
      </c>
      <c r="M73" s="5"/>
      <c r="N73" s="38"/>
    </row>
    <row r="74" spans="1:14" hidden="1" x14ac:dyDescent="0.2">
      <c r="A74" s="12" t="s">
        <v>93</v>
      </c>
      <c r="B74" s="38"/>
      <c r="C74" s="5"/>
      <c r="D74" s="5"/>
      <c r="E74" s="5"/>
      <c r="F74" s="5"/>
      <c r="G74" s="5"/>
      <c r="H74" s="5">
        <f t="shared" si="0"/>
        <v>0</v>
      </c>
      <c r="I74" s="5">
        <f t="shared" si="1"/>
        <v>0</v>
      </c>
      <c r="J74" s="5"/>
      <c r="K74" s="5">
        <f t="shared" si="2"/>
        <v>0</v>
      </c>
      <c r="L74" s="5">
        <f t="shared" si="3"/>
        <v>0</v>
      </c>
      <c r="M74" s="5"/>
      <c r="N74" s="38"/>
    </row>
    <row r="75" spans="1:14" hidden="1" x14ac:dyDescent="0.2">
      <c r="A75" s="12" t="s">
        <v>94</v>
      </c>
      <c r="B75" s="38"/>
      <c r="C75" s="5"/>
      <c r="D75" s="5"/>
      <c r="E75" s="5"/>
      <c r="F75" s="5"/>
      <c r="G75" s="5"/>
      <c r="H75" s="5">
        <f t="shared" si="0"/>
        <v>0</v>
      </c>
      <c r="I75" s="5">
        <f t="shared" si="1"/>
        <v>0</v>
      </c>
      <c r="J75" s="5"/>
      <c r="K75" s="5">
        <f t="shared" si="2"/>
        <v>0</v>
      </c>
      <c r="L75" s="5">
        <f t="shared" si="3"/>
        <v>0</v>
      </c>
      <c r="M75" s="5"/>
      <c r="N75" s="38"/>
    </row>
    <row r="76" spans="1:14" hidden="1" x14ac:dyDescent="0.2">
      <c r="A76" s="12" t="s">
        <v>95</v>
      </c>
      <c r="B76" s="38"/>
      <c r="C76" s="5"/>
      <c r="D76" s="5"/>
      <c r="E76" s="5"/>
      <c r="F76" s="5"/>
      <c r="G76" s="5"/>
      <c r="H76" s="5">
        <f t="shared" si="0"/>
        <v>0</v>
      </c>
      <c r="I76" s="5">
        <f t="shared" si="1"/>
        <v>0</v>
      </c>
      <c r="J76" s="5"/>
      <c r="K76" s="5">
        <f t="shared" si="2"/>
        <v>0</v>
      </c>
      <c r="L76" s="5">
        <f t="shared" si="3"/>
        <v>0</v>
      </c>
      <c r="M76" s="5"/>
      <c r="N76" s="38"/>
    </row>
    <row r="77" spans="1:14" hidden="1" x14ac:dyDescent="0.2">
      <c r="A77" s="12" t="s">
        <v>96</v>
      </c>
      <c r="B77" s="38"/>
      <c r="C77" s="5"/>
      <c r="D77" s="5"/>
      <c r="E77" s="5"/>
      <c r="F77" s="5"/>
      <c r="G77" s="5"/>
      <c r="H77" s="5">
        <f t="shared" si="0"/>
        <v>0</v>
      </c>
      <c r="I77" s="5">
        <f t="shared" si="1"/>
        <v>0</v>
      </c>
      <c r="J77" s="5"/>
      <c r="K77" s="5">
        <f t="shared" si="2"/>
        <v>0</v>
      </c>
      <c r="L77" s="5">
        <f t="shared" si="3"/>
        <v>0</v>
      </c>
      <c r="M77" s="5"/>
      <c r="N77" s="38"/>
    </row>
    <row r="78" spans="1:14" hidden="1" x14ac:dyDescent="0.2">
      <c r="A78" s="12" t="s">
        <v>97</v>
      </c>
      <c r="B78" s="38"/>
      <c r="C78" s="5"/>
      <c r="D78" s="5"/>
      <c r="E78" s="5"/>
      <c r="F78" s="5"/>
      <c r="G78" s="5"/>
      <c r="H78" s="5">
        <f t="shared" si="0"/>
        <v>0</v>
      </c>
      <c r="I78" s="5">
        <f t="shared" si="1"/>
        <v>0</v>
      </c>
      <c r="J78" s="5"/>
      <c r="K78" s="5">
        <f t="shared" si="2"/>
        <v>0</v>
      </c>
      <c r="L78" s="5">
        <f t="shared" si="3"/>
        <v>0</v>
      </c>
      <c r="M78" s="5"/>
      <c r="N78" s="38"/>
    </row>
    <row r="79" spans="1:14" x14ac:dyDescent="0.2">
      <c r="A79" s="7"/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1"/>
    </row>
    <row r="80" spans="1:14" s="24" customFormat="1" ht="13.5" thickBot="1" x14ac:dyDescent="0.25">
      <c r="A80" s="16" t="s">
        <v>16</v>
      </c>
      <c r="C80" s="28">
        <f t="shared" ref="C80:L80" si="4">SUM(C15:C78)</f>
        <v>0</v>
      </c>
      <c r="D80" s="28">
        <f t="shared" si="4"/>
        <v>3334697.8300000005</v>
      </c>
      <c r="E80" s="28">
        <f t="shared" si="4"/>
        <v>0</v>
      </c>
      <c r="F80" s="28">
        <f t="shared" si="4"/>
        <v>0</v>
      </c>
      <c r="G80" s="28">
        <f t="shared" si="4"/>
        <v>0</v>
      </c>
      <c r="H80" s="28">
        <f t="shared" si="4"/>
        <v>3334697.8300000005</v>
      </c>
      <c r="I80" s="28">
        <f t="shared" si="4"/>
        <v>3064744.5000000005</v>
      </c>
      <c r="J80" s="28">
        <f t="shared" si="4"/>
        <v>246432.97</v>
      </c>
      <c r="K80" s="28">
        <f t="shared" si="4"/>
        <v>3311177.47</v>
      </c>
      <c r="L80" s="28">
        <f t="shared" si="4"/>
        <v>3334697.8300000005</v>
      </c>
      <c r="M80" s="28"/>
      <c r="N80" s="29"/>
    </row>
    <row r="81" spans="1:11" ht="13.5" thickTop="1" x14ac:dyDescent="0.2">
      <c r="G81" s="37"/>
    </row>
    <row r="82" spans="1:11" x14ac:dyDescent="0.2">
      <c r="D82" s="2">
        <v>4102183.59</v>
      </c>
      <c r="I82" s="2">
        <v>120000</v>
      </c>
      <c r="J82" s="2">
        <v>3982183.5</v>
      </c>
    </row>
    <row r="83" spans="1:11" x14ac:dyDescent="0.2">
      <c r="D83" s="2">
        <f>+D80+D82</f>
        <v>7436881.4199999999</v>
      </c>
      <c r="I83" s="2">
        <f>+I80+I82</f>
        <v>3184744.5000000005</v>
      </c>
      <c r="J83" s="2">
        <f>+J80+J82</f>
        <v>4228616.47</v>
      </c>
    </row>
    <row r="84" spans="1:11" x14ac:dyDescent="0.2">
      <c r="A84" s="37" t="s">
        <v>107</v>
      </c>
      <c r="E84" s="2" t="s">
        <v>106</v>
      </c>
      <c r="K84" s="2" t="s">
        <v>105</v>
      </c>
    </row>
    <row r="87" spans="1:11" x14ac:dyDescent="0.2">
      <c r="A87" s="24" t="s">
        <v>108</v>
      </c>
      <c r="E87" s="34" t="s">
        <v>110</v>
      </c>
      <c r="K87" s="34" t="s">
        <v>112</v>
      </c>
    </row>
    <row r="88" spans="1:11" x14ac:dyDescent="0.2">
      <c r="A88" s="37" t="s">
        <v>109</v>
      </c>
      <c r="E88" s="33" t="s">
        <v>111</v>
      </c>
      <c r="K88" s="33" t="s">
        <v>113</v>
      </c>
    </row>
  </sheetData>
  <mergeCells count="15">
    <mergeCell ref="A6:G6"/>
    <mergeCell ref="A1:N1"/>
    <mergeCell ref="A2:N2"/>
    <mergeCell ref="A3:N3"/>
    <mergeCell ref="A4:N4"/>
    <mergeCell ref="A5:G5"/>
    <mergeCell ref="I11:K11"/>
    <mergeCell ref="L11:M11"/>
    <mergeCell ref="N11:N12"/>
    <mergeCell ref="A7:G7"/>
    <mergeCell ref="A10:G10"/>
    <mergeCell ref="A11:A12"/>
    <mergeCell ref="B11:B12"/>
    <mergeCell ref="C11:C12"/>
    <mergeCell ref="D11:H11"/>
  </mergeCells>
  <printOptions horizontalCentered="1"/>
  <pageMargins left="0.5" right="0.5" top="0.75" bottom="0.5" header="0.5" footer="0.5"/>
  <pageSetup paperSize="9" scale="65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FAR5_Fc01</vt:lpstr>
      <vt:lpstr>FAR5_Fc02</vt:lpstr>
      <vt:lpstr>Sheet1</vt:lpstr>
      <vt:lpstr>FAR5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Melodee Anne Wakit Anipew</dc:creator>
  <cp:lastModifiedBy>Mary Melodee Anne W. Anipew</cp:lastModifiedBy>
  <cp:lastPrinted>2019-04-12T06:49:29Z</cp:lastPrinted>
  <dcterms:created xsi:type="dcterms:W3CDTF">2018-02-02T02:35:58Z</dcterms:created>
  <dcterms:modified xsi:type="dcterms:W3CDTF">2020-07-05T09:01:17Z</dcterms:modified>
</cp:coreProperties>
</file>